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<sst xmlns="http://schemas.openxmlformats.org/spreadsheetml/2006/main" count="512" uniqueCount="352">
  <si>
    <t>Project Name:</t>
  </si>
  <si>
    <t>Project Number:</t>
  </si>
  <si>
    <t>Location:</t>
  </si>
  <si>
    <t>Contact Name:</t>
  </si>
  <si>
    <t>Address:</t>
  </si>
  <si>
    <t>PLANT MATERIALS</t>
  </si>
  <si>
    <t>TREES</t>
  </si>
  <si>
    <t>Scientific Name</t>
  </si>
  <si>
    <t>Common Name</t>
  </si>
  <si>
    <t>4" Pot</t>
  </si>
  <si>
    <t>Qty</t>
  </si>
  <si>
    <t>1 gallon</t>
  </si>
  <si>
    <t>2 gallon</t>
  </si>
  <si>
    <t>5 gallon</t>
  </si>
  <si>
    <t>TOTAL</t>
  </si>
  <si>
    <t>COST</t>
  </si>
  <si>
    <t>Abies grandis</t>
  </si>
  <si>
    <t>grand fir</t>
  </si>
  <si>
    <t>Acer macrophyllum</t>
  </si>
  <si>
    <t>big leaf maple</t>
  </si>
  <si>
    <t>Alnus rubra</t>
  </si>
  <si>
    <t>Pacific madrone</t>
  </si>
  <si>
    <t>Arbutus menziesii</t>
  </si>
  <si>
    <t>Betula papyrifera</t>
  </si>
  <si>
    <t>Fraxinus latifolia</t>
  </si>
  <si>
    <t>Oregon ash</t>
  </si>
  <si>
    <t>paper birch</t>
  </si>
  <si>
    <t>red alder</t>
  </si>
  <si>
    <t>Picea sitchensis</t>
  </si>
  <si>
    <t>Sitka spruce</t>
  </si>
  <si>
    <t>Pinus contorta</t>
  </si>
  <si>
    <t>shore pine</t>
  </si>
  <si>
    <t>Pinus monticola</t>
  </si>
  <si>
    <t>western white pine</t>
  </si>
  <si>
    <t>Populus tremuloides</t>
  </si>
  <si>
    <t>quaking aspen</t>
  </si>
  <si>
    <t>Populus trichocarpa</t>
  </si>
  <si>
    <t>black cottonwood</t>
  </si>
  <si>
    <t>Prunus emarginata</t>
  </si>
  <si>
    <t>bitter cherry</t>
  </si>
  <si>
    <t>Pseudotsuga menziesii</t>
  </si>
  <si>
    <t>Douglas-fir</t>
  </si>
  <si>
    <t>Taxus brevifolia</t>
  </si>
  <si>
    <t>Pacific yew</t>
  </si>
  <si>
    <t>Thuja plicata</t>
  </si>
  <si>
    <t>western red cedar</t>
  </si>
  <si>
    <t>Tsuga heterophylla</t>
  </si>
  <si>
    <t>western hemlock</t>
  </si>
  <si>
    <t>Plant Material prices include labor, installation, contractors' markup and sales tax, but don't include delivery</t>
  </si>
  <si>
    <t>Date:</t>
  </si>
  <si>
    <t>SHRUBS</t>
  </si>
  <si>
    <t>Acer circinatum</t>
  </si>
  <si>
    <t>vine maple</t>
  </si>
  <si>
    <t>Amelanchier alnifolia</t>
  </si>
  <si>
    <t>serviceberry</t>
  </si>
  <si>
    <t>Berberis aquifolium</t>
  </si>
  <si>
    <t>tall Oregon grape</t>
  </si>
  <si>
    <t>Berberis nervosa</t>
  </si>
  <si>
    <t>short Oregon grape</t>
  </si>
  <si>
    <t>Cornus stolonifera</t>
  </si>
  <si>
    <t>red-osier dogwood</t>
  </si>
  <si>
    <t>Corylus cornuta</t>
  </si>
  <si>
    <t>hazelnut</t>
  </si>
  <si>
    <t>Crataegus douglasii</t>
  </si>
  <si>
    <t>black hawthorn</t>
  </si>
  <si>
    <t>Gaultheria shallon</t>
  </si>
  <si>
    <t>salal</t>
  </si>
  <si>
    <t>Holodiscus discolor</t>
  </si>
  <si>
    <t>ocean spray</t>
  </si>
  <si>
    <t>Lonicera involucrata</t>
  </si>
  <si>
    <t>black twinberry</t>
  </si>
  <si>
    <t>Myrica gale</t>
  </si>
  <si>
    <t>sweetgale</t>
  </si>
  <si>
    <t>Oplopanax horridus</t>
  </si>
  <si>
    <t>Devil's club</t>
  </si>
  <si>
    <t>Philadelphus lewisii</t>
  </si>
  <si>
    <t>mock orange</t>
  </si>
  <si>
    <t>Physocarpus capitatus</t>
  </si>
  <si>
    <t>Pacific ninebark</t>
  </si>
  <si>
    <t>Prunus virginiana</t>
  </si>
  <si>
    <t>choke cherry</t>
  </si>
  <si>
    <t>Pyrus fusca</t>
  </si>
  <si>
    <t>western crabapple</t>
  </si>
  <si>
    <t>Rhamnus purshiana</t>
  </si>
  <si>
    <t>cascara</t>
  </si>
  <si>
    <t>Rhododendron macrophyllum</t>
  </si>
  <si>
    <t>Pacific rhododendron</t>
  </si>
  <si>
    <t>Ribes bracteosum</t>
  </si>
  <si>
    <t>stink currant</t>
  </si>
  <si>
    <t>Ribes sanguineum</t>
  </si>
  <si>
    <t>red-flowering currant</t>
  </si>
  <si>
    <t>Rosa gymnocarpa</t>
  </si>
  <si>
    <t>wood rose</t>
  </si>
  <si>
    <t>Rosa nutkana</t>
  </si>
  <si>
    <t>Nootka rose</t>
  </si>
  <si>
    <t>Rosa pisocarpa</t>
  </si>
  <si>
    <t>clustered rose</t>
  </si>
  <si>
    <t>Rubus leucodermis</t>
  </si>
  <si>
    <t>black raspberry</t>
  </si>
  <si>
    <t>Rubus parviflorus</t>
  </si>
  <si>
    <t>thimbleberry</t>
  </si>
  <si>
    <t>Rubus spectabilis</t>
  </si>
  <si>
    <t>salmonberry</t>
  </si>
  <si>
    <t>Salix geyeriana</t>
  </si>
  <si>
    <t>Geyer willow</t>
  </si>
  <si>
    <t>Salix hookeriana</t>
  </si>
  <si>
    <t>Hooker willow</t>
  </si>
  <si>
    <t>Salix lasiandra</t>
  </si>
  <si>
    <t>Pacific willow</t>
  </si>
  <si>
    <t>Salix scouleriana</t>
  </si>
  <si>
    <t>Scouler willow</t>
  </si>
  <si>
    <t>Salix sitchensis</t>
  </si>
  <si>
    <t>Sitka willow</t>
  </si>
  <si>
    <t>Sambucus racemosa</t>
  </si>
  <si>
    <t>red elderberry</t>
  </si>
  <si>
    <t>Sorbus sitchensis</t>
  </si>
  <si>
    <t>mountain ash</t>
  </si>
  <si>
    <t>Symphoricarpos albus</t>
  </si>
  <si>
    <t>snowberry</t>
  </si>
  <si>
    <t>Vaccinium ovatum</t>
  </si>
  <si>
    <t>evergreen huckleberry</t>
  </si>
  <si>
    <t>Vaccinium parvifolium</t>
  </si>
  <si>
    <t>red huckleberry</t>
  </si>
  <si>
    <t>Ribes lacustre</t>
  </si>
  <si>
    <t>prickly currant</t>
  </si>
  <si>
    <t>SEDGES AND RUSHES</t>
  </si>
  <si>
    <t>Carex comosa</t>
  </si>
  <si>
    <t>Bristly sedge</t>
  </si>
  <si>
    <t>Carex lenticularis</t>
  </si>
  <si>
    <t>Shore sedge</t>
  </si>
  <si>
    <t>Carex lyngbyei</t>
  </si>
  <si>
    <t>Lyngby sedge</t>
  </si>
  <si>
    <t>Carex obnupta</t>
  </si>
  <si>
    <t>Slough sedge</t>
  </si>
  <si>
    <t>Beaked sedge</t>
  </si>
  <si>
    <t>Carex stipata</t>
  </si>
  <si>
    <t>Sawbeak sedge</t>
  </si>
  <si>
    <t>Eleocharis acicularis</t>
  </si>
  <si>
    <t>Spikerush</t>
  </si>
  <si>
    <t>Eleocharis palustris</t>
  </si>
  <si>
    <t>Common spikerush</t>
  </si>
  <si>
    <t>Juncus acuminatus</t>
  </si>
  <si>
    <t>Tapered rush</t>
  </si>
  <si>
    <t>Juncus articulatus</t>
  </si>
  <si>
    <t>Jointed rush</t>
  </si>
  <si>
    <t>Juncus effusus</t>
  </si>
  <si>
    <t>Soft rush</t>
  </si>
  <si>
    <t>Juncus ensifolius</t>
  </si>
  <si>
    <t>Dagger-leaf rush</t>
  </si>
  <si>
    <t>Juncus oxymeris</t>
  </si>
  <si>
    <t>Pointed rush</t>
  </si>
  <si>
    <t>Scirpus acutus</t>
  </si>
  <si>
    <t>Hardstem bulrush</t>
  </si>
  <si>
    <t>Scirpus maritimus</t>
  </si>
  <si>
    <t>Saltmarsh bulrush</t>
  </si>
  <si>
    <t>Scirpus microcarpus</t>
  </si>
  <si>
    <t>Small-fruited bulrush</t>
  </si>
  <si>
    <t>Seeds/oz</t>
  </si>
  <si>
    <t>Other</t>
  </si>
  <si>
    <t>GRASSES</t>
  </si>
  <si>
    <t>Alopecurus aequalis</t>
  </si>
  <si>
    <t>Short-awn foxtail</t>
  </si>
  <si>
    <t>Alopecurus geniculatus</t>
  </si>
  <si>
    <t>Water foxtail</t>
  </si>
  <si>
    <t>Beckmannia syzigachne</t>
  </si>
  <si>
    <t>American sloughgrass</t>
  </si>
  <si>
    <t>Calamagrostis canadensis</t>
  </si>
  <si>
    <t>Bluejoint reedgrass</t>
  </si>
  <si>
    <t>Cinna latifolia</t>
  </si>
  <si>
    <t>Wood reed</t>
  </si>
  <si>
    <t>Deschampsia caespitosa</t>
  </si>
  <si>
    <t>Tufted hairgrass</t>
  </si>
  <si>
    <t>Elymus glaucus</t>
  </si>
  <si>
    <t>Blue wildrye</t>
  </si>
  <si>
    <t>Festuca idahoensis</t>
  </si>
  <si>
    <t>Idaho fescue</t>
  </si>
  <si>
    <t>Festuca rubra var. rubra</t>
  </si>
  <si>
    <t>Red fescue</t>
  </si>
  <si>
    <t>Northern mannagrass</t>
  </si>
  <si>
    <t>Glyceria borealis (occ.)</t>
  </si>
  <si>
    <t>Glyceria elata</t>
  </si>
  <si>
    <t>Tall mannagrass</t>
  </si>
  <si>
    <t>Panicum occidentale</t>
  </si>
  <si>
    <t>Western panic-grass</t>
  </si>
  <si>
    <t>FERNS</t>
  </si>
  <si>
    <t>Athyrium filix-femina</t>
  </si>
  <si>
    <t>lady fern</t>
  </si>
  <si>
    <t>deer fern</t>
  </si>
  <si>
    <t>Blechnum spicant</t>
  </si>
  <si>
    <t>Dryopteris expansa</t>
  </si>
  <si>
    <t>shield fern</t>
  </si>
  <si>
    <t>Polystichum munitum</t>
  </si>
  <si>
    <t>western sword fern</t>
  </si>
  <si>
    <t>Pteridium aquilinum</t>
  </si>
  <si>
    <t>bracken fern</t>
  </si>
  <si>
    <r>
      <t xml:space="preserve">Carex rostrata </t>
    </r>
    <r>
      <rPr>
        <sz val="8.5"/>
        <rFont val="Arial"/>
        <family val="2"/>
      </rPr>
      <t>(</t>
    </r>
    <r>
      <rPr>
        <i/>
        <sz val="8.5"/>
        <rFont val="Arial"/>
        <family val="2"/>
      </rPr>
      <t>utriculata</t>
    </r>
    <r>
      <rPr>
        <sz val="8.5"/>
        <rFont val="Arial"/>
        <family val="2"/>
      </rPr>
      <t>)</t>
    </r>
  </si>
  <si>
    <t>HERBS AND GROUNDCOVERS</t>
  </si>
  <si>
    <t>seeds/oz</t>
  </si>
  <si>
    <t>Achillea millefolium</t>
  </si>
  <si>
    <t>Yarrow</t>
  </si>
  <si>
    <t>Anaphalis margaritacea</t>
  </si>
  <si>
    <t>Pearly everlasting</t>
  </si>
  <si>
    <t>Arctostaphylos uva-ursi</t>
  </si>
  <si>
    <t>Kinnikinnick</t>
  </si>
  <si>
    <t>Aruncus dioicus</t>
  </si>
  <si>
    <t>Goat's beard</t>
  </si>
  <si>
    <t>Caltha palustris</t>
  </si>
  <si>
    <t>Marsh marigold</t>
  </si>
  <si>
    <t>Dicentra formosa</t>
  </si>
  <si>
    <t>Bleeding heart</t>
  </si>
  <si>
    <t>Epilobium angustifolium</t>
  </si>
  <si>
    <t>Fireweed</t>
  </si>
  <si>
    <t>Fragaria chiloensis</t>
  </si>
  <si>
    <t>Coast strawberry</t>
  </si>
  <si>
    <t>Geum macrophyllum</t>
  </si>
  <si>
    <t>Big-leaf avens</t>
  </si>
  <si>
    <t>Heracleum lanatum</t>
  </si>
  <si>
    <t>Cow parsnip</t>
  </si>
  <si>
    <t>Hydrophyllum tenuipes</t>
  </si>
  <si>
    <t>Pacific waterleaf</t>
  </si>
  <si>
    <t>Linnaea borealis</t>
  </si>
  <si>
    <t>Twinflower</t>
  </si>
  <si>
    <t>Big-leaf lupine</t>
  </si>
  <si>
    <t>Lupinus polyphyllus</t>
  </si>
  <si>
    <t>Lysichiton americanum</t>
  </si>
  <si>
    <t>Skunk cabbage</t>
  </si>
  <si>
    <t>Maianthemum dilatatum</t>
  </si>
  <si>
    <t>Wild lily-of-the-valley</t>
  </si>
  <si>
    <t>Mimulus guttatus</t>
  </si>
  <si>
    <t>Yellow monkey flower</t>
  </si>
  <si>
    <t>Myosotis laxa</t>
  </si>
  <si>
    <t>Small forget-me-not</t>
  </si>
  <si>
    <t>Oenanthe sarmentosa</t>
  </si>
  <si>
    <t>Water parsley</t>
  </si>
  <si>
    <t>Osmorhiza chiloensis</t>
  </si>
  <si>
    <t>Sweet cicely</t>
  </si>
  <si>
    <t>Oxalis oregana</t>
  </si>
  <si>
    <t>Wood-sorrel</t>
  </si>
  <si>
    <t>Petasites frigidus</t>
  </si>
  <si>
    <t>Coltsfoot</t>
  </si>
  <si>
    <t>Polygonum persicaria</t>
  </si>
  <si>
    <t>Lady's thumb</t>
  </si>
  <si>
    <t>Potentilla fruticosa</t>
  </si>
  <si>
    <t>Bush potentilla</t>
  </si>
  <si>
    <t>Smilacina stellata</t>
  </si>
  <si>
    <t>Solomon's star</t>
  </si>
  <si>
    <t>Stachys colleyae</t>
  </si>
  <si>
    <t>Great betony</t>
  </si>
  <si>
    <t xml:space="preserve">Tellima grandiflora </t>
  </si>
  <si>
    <t>Fringecup</t>
  </si>
  <si>
    <t>Tiarella trifoliata</t>
  </si>
  <si>
    <t>Foamflower</t>
  </si>
  <si>
    <t>Tolmiea menziesii</t>
  </si>
  <si>
    <t>Piggy-back plant</t>
  </si>
  <si>
    <t>Viola glabella</t>
  </si>
  <si>
    <t>Stream violet</t>
  </si>
  <si>
    <t>INSTALLATION COSTS (LABOR, EQUIPMENT, OVERHEAD &amp; PROFIT)</t>
  </si>
  <si>
    <t>Type</t>
  </si>
  <si>
    <t>Unit</t>
  </si>
  <si>
    <t>CY</t>
  </si>
  <si>
    <t>Quantity</t>
  </si>
  <si>
    <t>Fertilize, slow release tablets, 30 gm/tree</t>
  </si>
  <si>
    <t>each</t>
  </si>
  <si>
    <t>Hydroseeding</t>
  </si>
  <si>
    <t>SY</t>
  </si>
  <si>
    <t>Labor, general (landscaping)</t>
  </si>
  <si>
    <t>HR</t>
  </si>
  <si>
    <t>Labor, general (construction)</t>
  </si>
  <si>
    <t>Labor: Consultant, supervising</t>
  </si>
  <si>
    <t>PLANTS: Slips (willow, red-osier)</t>
  </si>
  <si>
    <t>PLANTS: Stakes (willow)</t>
  </si>
  <si>
    <t>Rental of decompacting machinery &amp; operator</t>
  </si>
  <si>
    <t>Sand, coarse builder's, delivered and spread</t>
  </si>
  <si>
    <t>Staking material (set per tree)</t>
  </si>
  <si>
    <t>ACRE</t>
  </si>
  <si>
    <t>Tilling topsoil, disk harrow, 20 hp tractor, 4"-6" ceep</t>
  </si>
  <si>
    <t>OTHER COSTS - THROUGHOUT MONITORING PERIOD</t>
  </si>
  <si>
    <t>Inspection, annual</t>
  </si>
  <si>
    <t>Inspection, final</t>
  </si>
  <si>
    <t>Mainenance, semi-annual</t>
  </si>
  <si>
    <t>Maintenance, annual</t>
  </si>
  <si>
    <t>Monitoring, annual</t>
  </si>
  <si>
    <t>Watering, 1" of water, 50' soaker hose</t>
  </si>
  <si>
    <t>MSF</t>
  </si>
  <si>
    <t>Irrigation - temporary</t>
  </si>
  <si>
    <t>Irrigation - buried</t>
  </si>
  <si>
    <t>HABITAT STRUCTURES (includes delivery)</t>
  </si>
  <si>
    <t>Logs (cedar), w/ root wads, 16-24" diam., 40' long</t>
  </si>
  <si>
    <t>Logs (cedar), w/o root wads, 16-24" diam., 40' long</t>
  </si>
  <si>
    <t>Logs, w/o root wads, 16-24" diam., 40' long</t>
  </si>
  <si>
    <t>Logs, w/ root wads, 16'24" diam., 40' long</t>
  </si>
  <si>
    <t>Rocks, one-man</t>
  </si>
  <si>
    <t>Rocks, two-man</t>
  </si>
  <si>
    <t>Root wads</t>
  </si>
  <si>
    <t>Spawning gravel, type A</t>
  </si>
  <si>
    <t>Weir - log</t>
  </si>
  <si>
    <t>Weir - adjustable</t>
  </si>
  <si>
    <t>Woody debris, large</t>
  </si>
  <si>
    <t>Snags - anchored</t>
  </si>
  <si>
    <t>Snags - on site</t>
  </si>
  <si>
    <t>Snags - imported</t>
  </si>
  <si>
    <t>EROSION CONTROL</t>
  </si>
  <si>
    <t>ITEMS</t>
  </si>
  <si>
    <t>Crushed surfacing, 1 1/4" minus</t>
  </si>
  <si>
    <t>Excavation, bulk</t>
  </si>
  <si>
    <t>Fence, silt</t>
  </si>
  <si>
    <t>LF</t>
  </si>
  <si>
    <t>Jute mesh</t>
  </si>
  <si>
    <t>Mulch, by hand, straw, 2" deep</t>
  </si>
  <si>
    <t>Mulch, by hand, wood chips, 2" deep</t>
  </si>
  <si>
    <t>Mulch, by machine, straw, 1" deep</t>
  </si>
  <si>
    <t>Piping, temporary, CPP, 6"</t>
  </si>
  <si>
    <t>Piping, temporary, CPP, 8"</t>
  </si>
  <si>
    <t>Piping, temporary, CPP, 12"</t>
  </si>
  <si>
    <t>Plastic covering, 6 mm thick, sandbagged</t>
  </si>
  <si>
    <t>Rip-rap, machine placed, slopes</t>
  </si>
  <si>
    <t>Rock constr. Entrance 100' x 15' x 1'</t>
  </si>
  <si>
    <t>Rock constr. Entrance 50' x 15' x 1'</t>
  </si>
  <si>
    <t>Sediment pond riser assembly</t>
  </si>
  <si>
    <t>Sediment trap, 5' high berm</t>
  </si>
  <si>
    <t>Sediment trap, 5' high berm w/ spillway incl. rip-rap</t>
  </si>
  <si>
    <t>Sodding, 1" deep, level ground</t>
  </si>
  <si>
    <t>Sodding, 1" deep, sloped ground</t>
  </si>
  <si>
    <t>Straw bales, place and remove</t>
  </si>
  <si>
    <t>TON</t>
  </si>
  <si>
    <t>Topsoil, delivered and spread</t>
  </si>
  <si>
    <t>Unit Cost</t>
  </si>
  <si>
    <t>Fencing, chain link, 6' high</t>
  </si>
  <si>
    <t>Fencing, chain link, corner posts</t>
  </si>
  <si>
    <t>Fencing, chain link, gate</t>
  </si>
  <si>
    <t>Fencing, split rail, 3' high (2-rail)</t>
  </si>
  <si>
    <t>Fencing, temporary (NGPE)</t>
  </si>
  <si>
    <t>Signs, sensitive area boundary</t>
  </si>
  <si>
    <t>SUBTOTAL (SUM ALL PAGES):</t>
  </si>
  <si>
    <t>TOTAL:</t>
  </si>
  <si>
    <t>SUBTOTAL</t>
  </si>
  <si>
    <t>Oemleria cerasiformis</t>
  </si>
  <si>
    <t>osoberry</t>
  </si>
  <si>
    <t>OTHER WRITE-IN ITEMS</t>
  </si>
  <si>
    <t>FENCING &amp; SIGNAGE</t>
  </si>
  <si>
    <t>Decompacting till/hardpan, medium, up to 12" depth</t>
  </si>
  <si>
    <t>Decomposed organic mulch, delivered and spread</t>
  </si>
  <si>
    <t>Bond Quantity Worksheet for Critical Area Mitigations</t>
  </si>
  <si>
    <t>*Unit Price</t>
  </si>
  <si>
    <t xml:space="preserve">Contact Phone Number: </t>
  </si>
  <si>
    <t>*Unit Cost</t>
  </si>
  <si>
    <t xml:space="preserve">*Applicant should use worksheet costs or actual costs (if available), whichever is greater. </t>
  </si>
  <si>
    <t xml:space="preserve">All plant prices were obtained from Fourth Corner Nurseries, Sound Native Plants, Storm Lake Growers, and Wabash Natives (containers) and Abundant Life and Frosty Hollow (seeds).        </t>
  </si>
  <si>
    <t>25% CONTINGENCY &amp; MOBILIZATION:</t>
  </si>
  <si>
    <t>www.sammamish.us</t>
  </si>
  <si>
    <t>phone:  425-295-0500  fax: 425-295-0600</t>
  </si>
  <si>
    <t>801 228th Avenue SE  Sammamish, WA 98075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</si>
</sst>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i/>
      <sz val="8.5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name val="Arial Black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6" fillId="0" borderId="18" xfId="0" applyFont="1" applyBorder="1" applyAlignment="1">
      <alignment/>
    </xf>
    <xf numFmtId="164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6" fillId="0" borderId="18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6" fillId="0" borderId="19" xfId="0" applyNumberFormat="1" applyFont="1" applyBorder="1" applyAlignment="1">
      <alignment/>
    </xf>
    <xf numFmtId="0" fontId="8" fillId="0" borderId="20" xfId="0" applyFont="1" applyBorder="1" applyAlignment="1">
      <alignment/>
    </xf>
    <xf numFmtId="164" fontId="6" fillId="0" borderId="15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64" fontId="6" fillId="0" borderId="15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6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164" fontId="6" fillId="0" borderId="2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64" fontId="6" fillId="0" borderId="21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6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16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164" fontId="6" fillId="0" borderId="29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64" fontId="6" fillId="0" borderId="29" xfId="0" applyNumberFormat="1" applyFont="1" applyBorder="1" applyAlignment="1">
      <alignment/>
    </xf>
    <xf numFmtId="0" fontId="6" fillId="0" borderId="19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5" fillId="0" borderId="30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164" fontId="5" fillId="0" borderId="11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164" fontId="11" fillId="0" borderId="33" xfId="0" applyNumberFormat="1" applyFont="1" applyBorder="1" applyAlignment="1">
      <alignment horizontal="right"/>
    </xf>
    <xf numFmtId="0" fontId="11" fillId="0" borderId="33" xfId="0" applyFont="1" applyBorder="1" applyAlignment="1">
      <alignment horizontal="right"/>
    </xf>
    <xf numFmtId="164" fontId="9" fillId="0" borderId="33" xfId="0" applyNumberFormat="1" applyFont="1" applyBorder="1" applyAlignment="1">
      <alignment horizontal="right"/>
    </xf>
    <xf numFmtId="0" fontId="9" fillId="0" borderId="33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6" fillId="0" borderId="17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6" fillId="0" borderId="14" xfId="53" applyBorder="1" applyAlignment="1">
      <alignment horizontal="left"/>
    </xf>
    <xf numFmtId="0" fontId="0" fillId="0" borderId="14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676275</xdr:colOff>
      <xdr:row>3</xdr:row>
      <xdr:rowOff>171450</xdr:rowOff>
    </xdr:to>
    <xdr:pic>
      <xdr:nvPicPr>
        <xdr:cNvPr id="1" name="Picture 1" descr="CityLogo-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mmamish.u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8"/>
  <sheetViews>
    <sheetView tabSelected="1" zoomScale="79" zoomScaleNormal="79" zoomScalePageLayoutView="0" workbookViewId="0" topLeftCell="A1">
      <selection activeCell="Q17" sqref="Q17"/>
    </sheetView>
  </sheetViews>
  <sheetFormatPr defaultColWidth="9.140625" defaultRowHeight="12.75"/>
  <cols>
    <col min="1" max="1" width="23.8515625" style="0" customWidth="1"/>
    <col min="2" max="2" width="20.7109375" style="0" customWidth="1"/>
    <col min="4" max="4" width="7.7109375" style="0" customWidth="1"/>
    <col min="6" max="6" width="7.7109375" style="0" customWidth="1"/>
    <col min="8" max="8" width="7.7109375" style="0" customWidth="1"/>
    <col min="10" max="10" width="7.7109375" style="0" customWidth="1"/>
  </cols>
  <sheetData>
    <row r="1" spans="1:9" ht="15.75">
      <c r="A1" s="70"/>
      <c r="C1" s="62"/>
      <c r="D1" s="68"/>
      <c r="E1" s="62"/>
      <c r="F1" s="62"/>
      <c r="G1" s="9"/>
      <c r="H1" s="9"/>
      <c r="I1" s="9"/>
    </row>
    <row r="2" spans="1:9" ht="18.75">
      <c r="A2" s="71"/>
      <c r="C2" s="62"/>
      <c r="E2" s="62"/>
      <c r="F2" s="62"/>
      <c r="G2" s="9"/>
      <c r="H2" s="9"/>
      <c r="I2" s="9"/>
    </row>
    <row r="3" spans="1:9" ht="18.75">
      <c r="A3" s="71"/>
      <c r="C3" s="62"/>
      <c r="E3" s="62"/>
      <c r="F3" s="62"/>
      <c r="G3" s="9"/>
      <c r="H3" s="9"/>
      <c r="I3" s="9"/>
    </row>
    <row r="4" spans="1:9" ht="18.75">
      <c r="A4" s="71"/>
      <c r="C4" s="62"/>
      <c r="E4" s="62"/>
      <c r="F4" s="62"/>
      <c r="G4" s="9"/>
      <c r="H4" s="9"/>
      <c r="I4" s="9"/>
    </row>
    <row r="5" spans="1:11" ht="12.75">
      <c r="A5" s="118" t="s">
        <v>351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ht="12.75">
      <c r="A6" s="119" t="s">
        <v>350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5.75" thickBot="1">
      <c r="A7" s="120" t="s">
        <v>349</v>
      </c>
      <c r="B7" s="121"/>
      <c r="C7" s="63"/>
      <c r="D7" s="63"/>
      <c r="E7" s="63"/>
      <c r="F7" s="63"/>
      <c r="G7" s="10"/>
      <c r="H7" s="10"/>
      <c r="I7" s="77" t="s">
        <v>49</v>
      </c>
      <c r="J7" s="8"/>
      <c r="K7" s="8"/>
    </row>
    <row r="8" spans="1:11" ht="13.5" thickTop="1">
      <c r="A8" s="72"/>
      <c r="C8" s="73"/>
      <c r="D8" s="73"/>
      <c r="E8" s="73"/>
      <c r="F8" s="73"/>
      <c r="G8" s="74"/>
      <c r="H8" s="74"/>
      <c r="I8" s="75"/>
      <c r="J8" s="76"/>
      <c r="K8" s="76"/>
    </row>
    <row r="9" spans="1:11" ht="15">
      <c r="A9" s="100" t="s">
        <v>342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ht="12.75">
      <c r="I10" s="3"/>
    </row>
    <row r="11" spans="1:11" ht="12.75">
      <c r="A11" s="1" t="s">
        <v>0</v>
      </c>
      <c r="B11" s="64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" t="s">
        <v>1</v>
      </c>
      <c r="B12" s="65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 t="s">
        <v>2</v>
      </c>
      <c r="B13" s="65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 t="s">
        <v>3</v>
      </c>
      <c r="B14" s="65"/>
      <c r="C14" s="2" t="s">
        <v>4</v>
      </c>
      <c r="D14" s="65"/>
      <c r="E14" s="2"/>
      <c r="F14" s="2"/>
      <c r="G14" s="2"/>
      <c r="H14" s="2"/>
      <c r="I14" s="2"/>
      <c r="J14" s="2"/>
      <c r="K14" s="2"/>
    </row>
    <row r="15" ht="12.75">
      <c r="A15" s="94" t="s">
        <v>344</v>
      </c>
    </row>
    <row r="16" spans="1:11" ht="12.75">
      <c r="A16" s="97" t="s">
        <v>5</v>
      </c>
      <c r="B16" s="98"/>
      <c r="C16" s="98"/>
      <c r="D16" s="98"/>
      <c r="E16" s="98"/>
      <c r="F16" s="98"/>
      <c r="G16" s="98"/>
      <c r="H16" s="98"/>
      <c r="I16" s="98"/>
      <c r="J16" s="98"/>
      <c r="K16" s="99"/>
    </row>
    <row r="17" spans="1:11" ht="12.75">
      <c r="A17" s="11" t="s">
        <v>48</v>
      </c>
      <c r="B17" s="6"/>
      <c r="C17" s="6"/>
      <c r="D17" s="6"/>
      <c r="E17" s="6"/>
      <c r="F17" s="6"/>
      <c r="G17" s="6"/>
      <c r="H17" s="6"/>
      <c r="I17" s="6"/>
      <c r="J17" s="6"/>
      <c r="K17" s="7"/>
    </row>
    <row r="18" spans="1:11" ht="12.75">
      <c r="A18" s="5" t="s">
        <v>6</v>
      </c>
      <c r="B18" s="2"/>
      <c r="C18" s="2"/>
      <c r="D18" s="2"/>
      <c r="E18" s="2"/>
      <c r="F18" s="2"/>
      <c r="G18" s="2"/>
      <c r="H18" s="2"/>
      <c r="I18" s="2"/>
      <c r="J18" s="2"/>
      <c r="K18" s="4"/>
    </row>
    <row r="19" spans="1:11" ht="12.75">
      <c r="A19" s="21" t="s">
        <v>7</v>
      </c>
      <c r="B19" s="21" t="s">
        <v>8</v>
      </c>
      <c r="C19" s="22"/>
      <c r="D19" s="22"/>
      <c r="E19" s="22" t="s">
        <v>343</v>
      </c>
      <c r="F19" s="22" t="s">
        <v>10</v>
      </c>
      <c r="G19" s="22" t="s">
        <v>343</v>
      </c>
      <c r="H19" s="22" t="s">
        <v>10</v>
      </c>
      <c r="I19" s="22" t="s">
        <v>343</v>
      </c>
      <c r="J19" s="22" t="s">
        <v>10</v>
      </c>
      <c r="K19" s="23" t="s">
        <v>14</v>
      </c>
    </row>
    <row r="20" spans="1:11" ht="13.5" thickBot="1">
      <c r="A20" s="24"/>
      <c r="B20" s="24"/>
      <c r="C20" s="25"/>
      <c r="D20" s="25"/>
      <c r="E20" s="25" t="s">
        <v>11</v>
      </c>
      <c r="F20" s="25"/>
      <c r="G20" s="25" t="s">
        <v>12</v>
      </c>
      <c r="H20" s="25"/>
      <c r="I20" s="25" t="s">
        <v>13</v>
      </c>
      <c r="J20" s="25"/>
      <c r="K20" s="26" t="s">
        <v>15</v>
      </c>
    </row>
    <row r="21" spans="1:11" ht="13.5" thickTop="1">
      <c r="A21" s="27" t="s">
        <v>16</v>
      </c>
      <c r="B21" s="28" t="s">
        <v>17</v>
      </c>
      <c r="C21" s="29"/>
      <c r="D21" s="30"/>
      <c r="E21" s="29"/>
      <c r="F21" s="30"/>
      <c r="G21" s="29"/>
      <c r="H21" s="30"/>
      <c r="I21" s="29"/>
      <c r="J21" s="31"/>
      <c r="K21" s="32">
        <f>SUM(C21*D21)+(E21*F21)+(G21*H21)+(I21*J21)</f>
        <v>0</v>
      </c>
    </row>
    <row r="22" spans="1:11" ht="12.75">
      <c r="A22" s="33" t="s">
        <v>18</v>
      </c>
      <c r="B22" s="34" t="s">
        <v>19</v>
      </c>
      <c r="C22" s="35"/>
      <c r="D22" s="36"/>
      <c r="E22" s="35">
        <v>13.54</v>
      </c>
      <c r="F22" s="36"/>
      <c r="G22" s="35"/>
      <c r="H22" s="36"/>
      <c r="I22" s="35"/>
      <c r="J22" s="37"/>
      <c r="K22" s="38">
        <f aca="true" t="shared" si="0" ref="K22:K36">SUM(C22*D22)+(E22*F22)+(G22*H22)+(I22*J22)</f>
        <v>0</v>
      </c>
    </row>
    <row r="23" spans="1:11" ht="12.75">
      <c r="A23" s="33" t="s">
        <v>20</v>
      </c>
      <c r="B23" s="34" t="s">
        <v>27</v>
      </c>
      <c r="C23" s="35"/>
      <c r="D23" s="36"/>
      <c r="E23" s="35">
        <v>13.22</v>
      </c>
      <c r="F23" s="36"/>
      <c r="G23" s="35"/>
      <c r="H23" s="36"/>
      <c r="I23" s="35"/>
      <c r="J23" s="37"/>
      <c r="K23" s="38">
        <f t="shared" si="0"/>
        <v>0</v>
      </c>
    </row>
    <row r="24" spans="1:11" ht="12.75">
      <c r="A24" s="33" t="s">
        <v>22</v>
      </c>
      <c r="B24" s="34" t="s">
        <v>21</v>
      </c>
      <c r="C24" s="35"/>
      <c r="D24" s="36"/>
      <c r="E24" s="35">
        <v>14.5</v>
      </c>
      <c r="F24" s="36"/>
      <c r="G24" s="35"/>
      <c r="H24" s="36"/>
      <c r="I24" s="35"/>
      <c r="J24" s="37"/>
      <c r="K24" s="38">
        <f t="shared" si="0"/>
        <v>0</v>
      </c>
    </row>
    <row r="25" spans="1:11" ht="12.75">
      <c r="A25" s="33" t="s">
        <v>23</v>
      </c>
      <c r="B25" s="34" t="s">
        <v>26</v>
      </c>
      <c r="C25" s="35"/>
      <c r="D25" s="36"/>
      <c r="E25" s="35">
        <v>13.22</v>
      </c>
      <c r="F25" s="36"/>
      <c r="G25" s="35"/>
      <c r="H25" s="36"/>
      <c r="I25" s="35"/>
      <c r="J25" s="37"/>
      <c r="K25" s="38">
        <f t="shared" si="0"/>
        <v>0</v>
      </c>
    </row>
    <row r="26" spans="1:11" ht="12.75">
      <c r="A26" s="33" t="s">
        <v>24</v>
      </c>
      <c r="B26" s="34" t="s">
        <v>25</v>
      </c>
      <c r="C26" s="35"/>
      <c r="D26" s="36"/>
      <c r="E26" s="35">
        <v>13.22</v>
      </c>
      <c r="F26" s="36"/>
      <c r="G26" s="35">
        <v>23.51</v>
      </c>
      <c r="H26" s="36"/>
      <c r="I26" s="35"/>
      <c r="J26" s="37"/>
      <c r="K26" s="38">
        <f t="shared" si="0"/>
        <v>0</v>
      </c>
    </row>
    <row r="27" spans="1:11" ht="12.75">
      <c r="A27" s="33" t="s">
        <v>28</v>
      </c>
      <c r="B27" s="34" t="s">
        <v>29</v>
      </c>
      <c r="C27" s="35"/>
      <c r="D27" s="36"/>
      <c r="E27" s="35">
        <v>13.54</v>
      </c>
      <c r="F27" s="36"/>
      <c r="G27" s="35">
        <v>24.15</v>
      </c>
      <c r="H27" s="36"/>
      <c r="I27" s="35"/>
      <c r="J27" s="37"/>
      <c r="K27" s="38">
        <f t="shared" si="0"/>
        <v>0</v>
      </c>
    </row>
    <row r="28" spans="1:11" ht="12.75">
      <c r="A28" s="33" t="s">
        <v>30</v>
      </c>
      <c r="B28" s="34" t="s">
        <v>31</v>
      </c>
      <c r="C28" s="35"/>
      <c r="D28" s="36"/>
      <c r="E28" s="35">
        <v>13.54</v>
      </c>
      <c r="F28" s="36"/>
      <c r="G28" s="35">
        <v>24.15</v>
      </c>
      <c r="H28" s="36"/>
      <c r="I28" s="35"/>
      <c r="J28" s="37"/>
      <c r="K28" s="38">
        <f t="shared" si="0"/>
        <v>0</v>
      </c>
    </row>
    <row r="29" spans="1:11" ht="12.75">
      <c r="A29" s="33" t="s">
        <v>32</v>
      </c>
      <c r="B29" s="34" t="s">
        <v>33</v>
      </c>
      <c r="C29" s="35"/>
      <c r="D29" s="36"/>
      <c r="E29" s="35">
        <v>13.54</v>
      </c>
      <c r="F29" s="36"/>
      <c r="G29" s="35">
        <v>24.15</v>
      </c>
      <c r="H29" s="36"/>
      <c r="I29" s="35"/>
      <c r="J29" s="37"/>
      <c r="K29" s="38">
        <f t="shared" si="0"/>
        <v>0</v>
      </c>
    </row>
    <row r="30" spans="1:11" ht="12.75">
      <c r="A30" s="33" t="s">
        <v>34</v>
      </c>
      <c r="B30" s="34" t="s">
        <v>35</v>
      </c>
      <c r="C30" s="35"/>
      <c r="D30" s="36"/>
      <c r="E30" s="35"/>
      <c r="F30" s="36"/>
      <c r="G30" s="35">
        <v>24.15</v>
      </c>
      <c r="H30" s="36"/>
      <c r="I30" s="35"/>
      <c r="J30" s="37"/>
      <c r="K30" s="38">
        <f t="shared" si="0"/>
        <v>0</v>
      </c>
    </row>
    <row r="31" spans="1:11" ht="12.75">
      <c r="A31" s="33" t="s">
        <v>36</v>
      </c>
      <c r="B31" s="34" t="s">
        <v>37</v>
      </c>
      <c r="C31" s="35"/>
      <c r="D31" s="36"/>
      <c r="E31" s="35">
        <v>13.54</v>
      </c>
      <c r="F31" s="36"/>
      <c r="G31" s="35">
        <v>23.51</v>
      </c>
      <c r="H31" s="36"/>
      <c r="I31" s="35"/>
      <c r="J31" s="37"/>
      <c r="K31" s="38">
        <f t="shared" si="0"/>
        <v>0</v>
      </c>
    </row>
    <row r="32" spans="1:11" ht="12.75">
      <c r="A32" s="33" t="s">
        <v>38</v>
      </c>
      <c r="B32" s="34" t="s">
        <v>39</v>
      </c>
      <c r="C32" s="35"/>
      <c r="D32" s="36"/>
      <c r="E32" s="35">
        <v>13.54</v>
      </c>
      <c r="F32" s="36"/>
      <c r="G32" s="35"/>
      <c r="H32" s="36"/>
      <c r="I32" s="35"/>
      <c r="J32" s="37"/>
      <c r="K32" s="38">
        <f t="shared" si="0"/>
        <v>0</v>
      </c>
    </row>
    <row r="33" spans="1:11" ht="12.75">
      <c r="A33" s="33" t="s">
        <v>40</v>
      </c>
      <c r="B33" s="34" t="s">
        <v>41</v>
      </c>
      <c r="C33" s="35"/>
      <c r="D33" s="36"/>
      <c r="E33" s="35">
        <v>13.54</v>
      </c>
      <c r="F33" s="36"/>
      <c r="G33" s="35">
        <v>23.51</v>
      </c>
      <c r="H33" s="36"/>
      <c r="I33" s="35">
        <v>44.74</v>
      </c>
      <c r="J33" s="37"/>
      <c r="K33" s="38">
        <f t="shared" si="0"/>
        <v>0</v>
      </c>
    </row>
    <row r="34" spans="1:11" ht="12.75">
      <c r="A34" s="33" t="s">
        <v>42</v>
      </c>
      <c r="B34" s="34" t="s">
        <v>43</v>
      </c>
      <c r="C34" s="35"/>
      <c r="D34" s="36"/>
      <c r="E34" s="35"/>
      <c r="F34" s="36"/>
      <c r="G34" s="35"/>
      <c r="H34" s="36"/>
      <c r="I34" s="35"/>
      <c r="J34" s="37"/>
      <c r="K34" s="38">
        <f t="shared" si="0"/>
        <v>0</v>
      </c>
    </row>
    <row r="35" spans="1:11" ht="12.75">
      <c r="A35" s="33" t="s">
        <v>44</v>
      </c>
      <c r="B35" s="34" t="s">
        <v>45</v>
      </c>
      <c r="C35" s="35"/>
      <c r="D35" s="36"/>
      <c r="E35" s="35">
        <v>13.54</v>
      </c>
      <c r="F35" s="36"/>
      <c r="G35" s="35">
        <v>23.51</v>
      </c>
      <c r="H35" s="36"/>
      <c r="I35" s="35">
        <v>44.74</v>
      </c>
      <c r="J35" s="37"/>
      <c r="K35" s="38">
        <f t="shared" si="0"/>
        <v>0</v>
      </c>
    </row>
    <row r="36" spans="1:11" ht="12.75">
      <c r="A36" s="39" t="s">
        <v>46</v>
      </c>
      <c r="B36" s="21" t="s">
        <v>47</v>
      </c>
      <c r="C36" s="40"/>
      <c r="D36" s="22"/>
      <c r="E36" s="40">
        <v>13.54</v>
      </c>
      <c r="F36" s="22"/>
      <c r="G36" s="40">
        <v>23.82</v>
      </c>
      <c r="H36" s="22"/>
      <c r="I36" s="40">
        <v>44.74</v>
      </c>
      <c r="J36" s="41"/>
      <c r="K36" s="42">
        <f t="shared" si="0"/>
        <v>0</v>
      </c>
    </row>
    <row r="37" spans="1:11" ht="12.75">
      <c r="A37" s="12"/>
      <c r="B37" s="16"/>
      <c r="C37" s="81"/>
      <c r="D37" s="16"/>
      <c r="E37" s="82"/>
      <c r="F37" s="16"/>
      <c r="G37" s="81"/>
      <c r="H37" s="106" t="s">
        <v>335</v>
      </c>
      <c r="I37" s="107"/>
      <c r="J37" s="102">
        <f>SUM(K21:K36)</f>
        <v>0</v>
      </c>
      <c r="K37" s="103"/>
    </row>
    <row r="38" spans="1:11" ht="12.75">
      <c r="A38" s="9"/>
      <c r="B38" s="9"/>
      <c r="C38" s="14"/>
      <c r="D38" s="9"/>
      <c r="E38" s="15"/>
      <c r="F38" s="9"/>
      <c r="G38" s="14"/>
      <c r="H38" s="9"/>
      <c r="I38" s="14"/>
      <c r="J38" s="9"/>
      <c r="K38" s="14"/>
    </row>
    <row r="39" spans="1:11" ht="12.75">
      <c r="A39" s="96" t="s">
        <v>347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2.75">
      <c r="A40" s="95" t="s">
        <v>346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2" spans="1:11" ht="12.75">
      <c r="A42" s="5" t="s">
        <v>50</v>
      </c>
      <c r="B42" s="2"/>
      <c r="C42" s="2"/>
      <c r="D42" s="2"/>
      <c r="E42" s="2"/>
      <c r="F42" s="2"/>
      <c r="G42" s="2"/>
      <c r="H42" s="2"/>
      <c r="I42" s="2"/>
      <c r="J42" s="2"/>
      <c r="K42" s="4"/>
    </row>
    <row r="43" spans="1:11" ht="12.75">
      <c r="A43" s="21" t="s">
        <v>7</v>
      </c>
      <c r="B43" s="21" t="s">
        <v>8</v>
      </c>
      <c r="C43" s="22" t="s">
        <v>343</v>
      </c>
      <c r="D43" s="22" t="s">
        <v>10</v>
      </c>
      <c r="E43" s="22" t="s">
        <v>343</v>
      </c>
      <c r="F43" s="22" t="s">
        <v>10</v>
      </c>
      <c r="G43" s="22" t="s">
        <v>343</v>
      </c>
      <c r="H43" s="22" t="s">
        <v>10</v>
      </c>
      <c r="I43" s="22" t="s">
        <v>343</v>
      </c>
      <c r="J43" s="22" t="s">
        <v>10</v>
      </c>
      <c r="K43" s="23" t="s">
        <v>14</v>
      </c>
    </row>
    <row r="44" spans="1:11" ht="12.75" customHeight="1" thickBot="1">
      <c r="A44" s="24"/>
      <c r="B44" s="24"/>
      <c r="C44" s="25" t="s">
        <v>9</v>
      </c>
      <c r="D44" s="25"/>
      <c r="E44" s="25" t="s">
        <v>11</v>
      </c>
      <c r="F44" s="25"/>
      <c r="G44" s="25" t="s">
        <v>12</v>
      </c>
      <c r="H44" s="25"/>
      <c r="I44" s="25" t="s">
        <v>13</v>
      </c>
      <c r="J44" s="25"/>
      <c r="K44" s="26" t="s">
        <v>15</v>
      </c>
    </row>
    <row r="45" spans="1:11" ht="11.25" customHeight="1" thickTop="1">
      <c r="A45" s="27" t="s">
        <v>51</v>
      </c>
      <c r="B45" s="28" t="s">
        <v>52</v>
      </c>
      <c r="C45" s="29"/>
      <c r="D45" s="30"/>
      <c r="E45" s="29">
        <v>13.54</v>
      </c>
      <c r="F45" s="30"/>
      <c r="G45" s="29">
        <v>23.51</v>
      </c>
      <c r="H45" s="30"/>
      <c r="I45" s="29"/>
      <c r="J45" s="31"/>
      <c r="K45" s="32">
        <f>SUM(C45*D45)+(E45*F45)+(G45*H45)+(I45*J45)</f>
        <v>0</v>
      </c>
    </row>
    <row r="46" spans="1:11" ht="11.25" customHeight="1">
      <c r="A46" s="33" t="s">
        <v>53</v>
      </c>
      <c r="B46" s="34" t="s">
        <v>54</v>
      </c>
      <c r="C46" s="35"/>
      <c r="D46" s="36"/>
      <c r="E46" s="35">
        <v>13.54</v>
      </c>
      <c r="F46" s="36"/>
      <c r="G46" s="35">
        <v>23.82</v>
      </c>
      <c r="H46" s="36"/>
      <c r="I46" s="35"/>
      <c r="J46" s="37"/>
      <c r="K46" s="38">
        <f aca="true" t="shared" si="1" ref="K46:K82">SUM(C46*D46)+(E46*F46)+(G46*H46)+(I46*J46)</f>
        <v>0</v>
      </c>
    </row>
    <row r="47" spans="1:11" ht="11.25" customHeight="1">
      <c r="A47" s="33" t="s">
        <v>55</v>
      </c>
      <c r="B47" s="34" t="s">
        <v>56</v>
      </c>
      <c r="C47" s="35"/>
      <c r="D47" s="36"/>
      <c r="E47" s="35"/>
      <c r="F47" s="36"/>
      <c r="G47" s="35">
        <v>24.15</v>
      </c>
      <c r="H47" s="36"/>
      <c r="I47" s="35"/>
      <c r="J47" s="37"/>
      <c r="K47" s="38">
        <f t="shared" si="1"/>
        <v>0</v>
      </c>
    </row>
    <row r="48" spans="1:11" ht="11.25" customHeight="1">
      <c r="A48" s="33" t="s">
        <v>57</v>
      </c>
      <c r="B48" s="34" t="s">
        <v>58</v>
      </c>
      <c r="C48" s="35"/>
      <c r="D48" s="36"/>
      <c r="E48" s="35">
        <v>13.86</v>
      </c>
      <c r="F48" s="36"/>
      <c r="G48" s="35"/>
      <c r="H48" s="36"/>
      <c r="I48" s="35"/>
      <c r="J48" s="37"/>
      <c r="K48" s="38">
        <f t="shared" si="1"/>
        <v>0</v>
      </c>
    </row>
    <row r="49" spans="1:11" ht="11.25" customHeight="1">
      <c r="A49" s="33" t="s">
        <v>59</v>
      </c>
      <c r="B49" s="34" t="s">
        <v>60</v>
      </c>
      <c r="C49" s="35"/>
      <c r="D49" s="36"/>
      <c r="E49" s="35">
        <v>13.22</v>
      </c>
      <c r="F49" s="36"/>
      <c r="G49" s="35">
        <v>23.51</v>
      </c>
      <c r="H49" s="36"/>
      <c r="I49" s="35"/>
      <c r="J49" s="37"/>
      <c r="K49" s="38">
        <f t="shared" si="1"/>
        <v>0</v>
      </c>
    </row>
    <row r="50" spans="1:11" ht="11.25" customHeight="1">
      <c r="A50" s="33" t="s">
        <v>61</v>
      </c>
      <c r="B50" s="34" t="s">
        <v>62</v>
      </c>
      <c r="C50" s="35"/>
      <c r="D50" s="36"/>
      <c r="E50" s="35">
        <v>13.54</v>
      </c>
      <c r="F50" s="36"/>
      <c r="G50" s="35">
        <v>23.51</v>
      </c>
      <c r="H50" s="36"/>
      <c r="I50" s="35"/>
      <c r="J50" s="37"/>
      <c r="K50" s="38">
        <f t="shared" si="1"/>
        <v>0</v>
      </c>
    </row>
    <row r="51" spans="1:11" ht="11.25" customHeight="1">
      <c r="A51" s="33" t="s">
        <v>63</v>
      </c>
      <c r="B51" s="34" t="s">
        <v>64</v>
      </c>
      <c r="C51" s="35"/>
      <c r="D51" s="36"/>
      <c r="E51" s="35">
        <v>13.22</v>
      </c>
      <c r="F51" s="36"/>
      <c r="G51" s="35">
        <v>23.51</v>
      </c>
      <c r="H51" s="36"/>
      <c r="I51" s="35"/>
      <c r="J51" s="37"/>
      <c r="K51" s="38">
        <f t="shared" si="1"/>
        <v>0</v>
      </c>
    </row>
    <row r="52" spans="1:11" ht="11.25" customHeight="1">
      <c r="A52" s="33" t="s">
        <v>65</v>
      </c>
      <c r="B52" s="34" t="s">
        <v>66</v>
      </c>
      <c r="C52" s="35">
        <v>1.89</v>
      </c>
      <c r="D52" s="36"/>
      <c r="E52" s="35">
        <v>13.86</v>
      </c>
      <c r="F52" s="36"/>
      <c r="G52" s="35"/>
      <c r="H52" s="36"/>
      <c r="I52" s="35"/>
      <c r="J52" s="37"/>
      <c r="K52" s="38">
        <f t="shared" si="1"/>
        <v>0</v>
      </c>
    </row>
    <row r="53" spans="1:11" ht="11.25" customHeight="1">
      <c r="A53" s="33" t="s">
        <v>67</v>
      </c>
      <c r="B53" s="34" t="s">
        <v>68</v>
      </c>
      <c r="C53" s="35"/>
      <c r="D53" s="36"/>
      <c r="E53" s="35">
        <v>13.54</v>
      </c>
      <c r="F53" s="36"/>
      <c r="G53" s="35">
        <v>23.51</v>
      </c>
      <c r="H53" s="36"/>
      <c r="I53" s="35"/>
      <c r="J53" s="37"/>
      <c r="K53" s="38">
        <f t="shared" si="1"/>
        <v>0</v>
      </c>
    </row>
    <row r="54" spans="1:11" ht="11.25" customHeight="1">
      <c r="A54" s="33" t="s">
        <v>69</v>
      </c>
      <c r="B54" s="34" t="s">
        <v>70</v>
      </c>
      <c r="C54" s="35"/>
      <c r="D54" s="36"/>
      <c r="E54" s="35">
        <v>13.54</v>
      </c>
      <c r="F54" s="36"/>
      <c r="G54" s="35">
        <v>22.87</v>
      </c>
      <c r="H54" s="36"/>
      <c r="I54" s="35"/>
      <c r="J54" s="37"/>
      <c r="K54" s="38">
        <f t="shared" si="1"/>
        <v>0</v>
      </c>
    </row>
    <row r="55" spans="1:11" ht="11.25" customHeight="1">
      <c r="A55" s="33" t="s">
        <v>71</v>
      </c>
      <c r="B55" s="34" t="s">
        <v>72</v>
      </c>
      <c r="C55" s="35"/>
      <c r="D55" s="36"/>
      <c r="E55" s="35"/>
      <c r="F55" s="36"/>
      <c r="G55" s="35"/>
      <c r="H55" s="36"/>
      <c r="I55" s="35"/>
      <c r="J55" s="37"/>
      <c r="K55" s="38">
        <f t="shared" si="1"/>
        <v>0</v>
      </c>
    </row>
    <row r="56" spans="1:11" ht="11.25" customHeight="1">
      <c r="A56" s="33" t="s">
        <v>336</v>
      </c>
      <c r="B56" s="34" t="s">
        <v>337</v>
      </c>
      <c r="C56" s="35"/>
      <c r="D56" s="36"/>
      <c r="E56" s="35">
        <v>13.86</v>
      </c>
      <c r="F56" s="36"/>
      <c r="G56" s="35"/>
      <c r="H56" s="36"/>
      <c r="I56" s="35"/>
      <c r="J56" s="37"/>
      <c r="K56" s="38">
        <f t="shared" si="1"/>
        <v>0</v>
      </c>
    </row>
    <row r="57" spans="1:11" ht="11.25" customHeight="1">
      <c r="A57" s="33" t="s">
        <v>73</v>
      </c>
      <c r="B57" s="34" t="s">
        <v>74</v>
      </c>
      <c r="C57" s="35"/>
      <c r="D57" s="36"/>
      <c r="E57" s="35">
        <v>13.86</v>
      </c>
      <c r="F57" s="36"/>
      <c r="G57" s="35">
        <v>24.15</v>
      </c>
      <c r="H57" s="36"/>
      <c r="I57" s="35"/>
      <c r="J57" s="37"/>
      <c r="K57" s="38">
        <f t="shared" si="1"/>
        <v>0</v>
      </c>
    </row>
    <row r="58" spans="1:11" ht="11.25" customHeight="1">
      <c r="A58" s="33" t="s">
        <v>75</v>
      </c>
      <c r="B58" s="34" t="s">
        <v>76</v>
      </c>
      <c r="C58" s="35"/>
      <c r="D58" s="36"/>
      <c r="E58" s="35">
        <v>13.54</v>
      </c>
      <c r="F58" s="36"/>
      <c r="G58" s="35">
        <v>22.87</v>
      </c>
      <c r="H58" s="36"/>
      <c r="I58" s="35"/>
      <c r="J58" s="37"/>
      <c r="K58" s="38">
        <f t="shared" si="1"/>
        <v>0</v>
      </c>
    </row>
    <row r="59" spans="1:11" ht="11.25" customHeight="1">
      <c r="A59" s="33" t="s">
        <v>77</v>
      </c>
      <c r="B59" s="34" t="s">
        <v>78</v>
      </c>
      <c r="C59" s="35"/>
      <c r="D59" s="36"/>
      <c r="E59" s="35">
        <v>13.22</v>
      </c>
      <c r="F59" s="36"/>
      <c r="G59" s="35">
        <v>23.51</v>
      </c>
      <c r="H59" s="36"/>
      <c r="I59" s="35"/>
      <c r="J59" s="37"/>
      <c r="K59" s="38">
        <f t="shared" si="1"/>
        <v>0</v>
      </c>
    </row>
    <row r="60" spans="1:11" ht="11.25" customHeight="1">
      <c r="A60" s="33" t="s">
        <v>79</v>
      </c>
      <c r="B60" s="34" t="s">
        <v>80</v>
      </c>
      <c r="C60" s="35"/>
      <c r="D60" s="36"/>
      <c r="E60" s="35"/>
      <c r="F60" s="36"/>
      <c r="G60" s="35"/>
      <c r="H60" s="36"/>
      <c r="I60" s="35"/>
      <c r="J60" s="37"/>
      <c r="K60" s="38">
        <f t="shared" si="1"/>
        <v>0</v>
      </c>
    </row>
    <row r="61" spans="1:11" ht="11.25" customHeight="1">
      <c r="A61" s="39" t="s">
        <v>81</v>
      </c>
      <c r="B61" s="34" t="s">
        <v>82</v>
      </c>
      <c r="C61" s="40"/>
      <c r="D61" s="22"/>
      <c r="E61" s="40">
        <v>13.22</v>
      </c>
      <c r="F61" s="22"/>
      <c r="G61" s="40">
        <v>23.51</v>
      </c>
      <c r="H61" s="22"/>
      <c r="I61" s="40"/>
      <c r="J61" s="41"/>
      <c r="K61" s="38">
        <f t="shared" si="1"/>
        <v>0</v>
      </c>
    </row>
    <row r="62" spans="1:11" ht="11.25" customHeight="1">
      <c r="A62" s="43" t="s">
        <v>83</v>
      </c>
      <c r="B62" s="34" t="s">
        <v>84</v>
      </c>
      <c r="C62" s="35"/>
      <c r="D62" s="36"/>
      <c r="E62" s="35">
        <v>13.22</v>
      </c>
      <c r="F62" s="36"/>
      <c r="G62" s="35">
        <v>23.51</v>
      </c>
      <c r="H62" s="36"/>
      <c r="I62" s="35"/>
      <c r="J62" s="36"/>
      <c r="K62" s="38">
        <f t="shared" si="1"/>
        <v>0</v>
      </c>
    </row>
    <row r="63" spans="1:11" ht="11.25" customHeight="1">
      <c r="A63" s="43" t="s">
        <v>85</v>
      </c>
      <c r="B63" s="34" t="s">
        <v>86</v>
      </c>
      <c r="C63" s="35"/>
      <c r="D63" s="36"/>
      <c r="E63" s="35">
        <v>14.19</v>
      </c>
      <c r="F63" s="36"/>
      <c r="G63" s="35"/>
      <c r="H63" s="36"/>
      <c r="I63" s="35"/>
      <c r="J63" s="36"/>
      <c r="K63" s="38">
        <f t="shared" si="1"/>
        <v>0</v>
      </c>
    </row>
    <row r="64" spans="1:11" ht="11.25" customHeight="1">
      <c r="A64" s="43" t="s">
        <v>87</v>
      </c>
      <c r="B64" s="44" t="s">
        <v>88</v>
      </c>
      <c r="C64" s="35"/>
      <c r="D64" s="36"/>
      <c r="E64" s="35">
        <v>13.22</v>
      </c>
      <c r="F64" s="36"/>
      <c r="G64" s="35"/>
      <c r="H64" s="36"/>
      <c r="I64" s="35"/>
      <c r="J64" s="35"/>
      <c r="K64" s="38">
        <f t="shared" si="1"/>
        <v>0</v>
      </c>
    </row>
    <row r="65" spans="1:11" ht="11.25" customHeight="1">
      <c r="A65" s="43" t="s">
        <v>123</v>
      </c>
      <c r="B65" s="44" t="s">
        <v>124</v>
      </c>
      <c r="C65" s="35"/>
      <c r="D65" s="36"/>
      <c r="E65" s="35">
        <v>13.86</v>
      </c>
      <c r="F65" s="36"/>
      <c r="G65" s="35"/>
      <c r="H65" s="36"/>
      <c r="I65" s="35"/>
      <c r="J65" s="35"/>
      <c r="K65" s="38">
        <f t="shared" si="1"/>
        <v>0</v>
      </c>
    </row>
    <row r="66" spans="1:11" ht="11.25" customHeight="1">
      <c r="A66" s="45" t="s">
        <v>89</v>
      </c>
      <c r="B66" s="44" t="s">
        <v>90</v>
      </c>
      <c r="C66" s="35"/>
      <c r="D66" s="36"/>
      <c r="E66" s="35">
        <v>13.86</v>
      </c>
      <c r="F66" s="36"/>
      <c r="G66" s="35"/>
      <c r="H66" s="36"/>
      <c r="I66" s="35"/>
      <c r="J66" s="36"/>
      <c r="K66" s="38">
        <f t="shared" si="1"/>
        <v>0</v>
      </c>
    </row>
    <row r="67" spans="1:11" ht="11.25" customHeight="1">
      <c r="A67" s="43" t="s">
        <v>91</v>
      </c>
      <c r="B67" s="44" t="s">
        <v>92</v>
      </c>
      <c r="C67" s="35"/>
      <c r="D67" s="36"/>
      <c r="E67" s="35">
        <v>13.54</v>
      </c>
      <c r="F67" s="36"/>
      <c r="G67" s="35">
        <v>24.15</v>
      </c>
      <c r="H67" s="36"/>
      <c r="I67" s="35"/>
      <c r="J67" s="36"/>
      <c r="K67" s="38">
        <f t="shared" si="1"/>
        <v>0</v>
      </c>
    </row>
    <row r="68" spans="1:11" ht="11.25" customHeight="1">
      <c r="A68" s="43" t="s">
        <v>93</v>
      </c>
      <c r="B68" s="44" t="s">
        <v>94</v>
      </c>
      <c r="C68" s="35"/>
      <c r="D68" s="36"/>
      <c r="E68" s="35">
        <v>13.54</v>
      </c>
      <c r="F68" s="36"/>
      <c r="G68" s="35">
        <v>23.51</v>
      </c>
      <c r="H68" s="36"/>
      <c r="I68" s="35"/>
      <c r="J68" s="36"/>
      <c r="K68" s="38">
        <f t="shared" si="1"/>
        <v>0</v>
      </c>
    </row>
    <row r="69" spans="1:11" ht="11.25" customHeight="1">
      <c r="A69" s="43" t="s">
        <v>95</v>
      </c>
      <c r="B69" s="44" t="s">
        <v>96</v>
      </c>
      <c r="C69" s="35"/>
      <c r="D69" s="36"/>
      <c r="E69" s="35">
        <v>13.54</v>
      </c>
      <c r="F69" s="36"/>
      <c r="G69" s="35">
        <v>22.87</v>
      </c>
      <c r="H69" s="36"/>
      <c r="I69" s="35"/>
      <c r="J69" s="36"/>
      <c r="K69" s="38">
        <f t="shared" si="1"/>
        <v>0</v>
      </c>
    </row>
    <row r="70" spans="1:11" ht="11.25" customHeight="1">
      <c r="A70" s="43" t="s">
        <v>97</v>
      </c>
      <c r="B70" s="44" t="s">
        <v>98</v>
      </c>
      <c r="C70" s="35"/>
      <c r="D70" s="36"/>
      <c r="E70" s="35"/>
      <c r="F70" s="36"/>
      <c r="G70" s="35"/>
      <c r="H70" s="36"/>
      <c r="I70" s="35"/>
      <c r="J70" s="36"/>
      <c r="K70" s="38">
        <f t="shared" si="1"/>
        <v>0</v>
      </c>
    </row>
    <row r="71" spans="1:11" ht="11.25" customHeight="1">
      <c r="A71" s="43" t="s">
        <v>99</v>
      </c>
      <c r="B71" s="44" t="s">
        <v>100</v>
      </c>
      <c r="C71" s="35"/>
      <c r="D71" s="36"/>
      <c r="E71" s="35">
        <v>13.54</v>
      </c>
      <c r="F71" s="36"/>
      <c r="G71" s="35"/>
      <c r="H71" s="36"/>
      <c r="I71" s="35"/>
      <c r="J71" s="36"/>
      <c r="K71" s="38">
        <f t="shared" si="1"/>
        <v>0</v>
      </c>
    </row>
    <row r="72" spans="1:11" ht="11.25" customHeight="1">
      <c r="A72" s="43" t="s">
        <v>101</v>
      </c>
      <c r="B72" s="44" t="s">
        <v>102</v>
      </c>
      <c r="C72" s="35"/>
      <c r="D72" s="36"/>
      <c r="E72" s="35">
        <v>13.22</v>
      </c>
      <c r="F72" s="36"/>
      <c r="G72" s="35">
        <v>23.51</v>
      </c>
      <c r="H72" s="36"/>
      <c r="I72" s="35"/>
      <c r="J72" s="36"/>
      <c r="K72" s="38">
        <f t="shared" si="1"/>
        <v>0</v>
      </c>
    </row>
    <row r="73" spans="1:11" ht="11.25" customHeight="1">
      <c r="A73" s="43" t="s">
        <v>103</v>
      </c>
      <c r="B73" s="44" t="s">
        <v>104</v>
      </c>
      <c r="C73" s="35"/>
      <c r="D73" s="36"/>
      <c r="E73" s="35">
        <v>13.22</v>
      </c>
      <c r="F73" s="36"/>
      <c r="G73" s="35">
        <v>22.87</v>
      </c>
      <c r="H73" s="36"/>
      <c r="I73" s="35"/>
      <c r="J73" s="36"/>
      <c r="K73" s="38">
        <f t="shared" si="1"/>
        <v>0</v>
      </c>
    </row>
    <row r="74" spans="1:11" ht="11.25" customHeight="1">
      <c r="A74" s="43" t="s">
        <v>105</v>
      </c>
      <c r="B74" s="44" t="s">
        <v>106</v>
      </c>
      <c r="C74" s="35"/>
      <c r="D74" s="36"/>
      <c r="E74" s="35">
        <v>12.91</v>
      </c>
      <c r="F74" s="36"/>
      <c r="G74" s="35">
        <v>22.87</v>
      </c>
      <c r="H74" s="36"/>
      <c r="I74" s="35"/>
      <c r="J74" s="36"/>
      <c r="K74" s="38">
        <f t="shared" si="1"/>
        <v>0</v>
      </c>
    </row>
    <row r="75" spans="1:11" ht="11.25" customHeight="1">
      <c r="A75" s="43" t="s">
        <v>107</v>
      </c>
      <c r="B75" s="44" t="s">
        <v>108</v>
      </c>
      <c r="C75" s="35"/>
      <c r="D75" s="36"/>
      <c r="E75" s="35">
        <v>13.22</v>
      </c>
      <c r="F75" s="36"/>
      <c r="G75" s="35">
        <v>22.87</v>
      </c>
      <c r="H75" s="36"/>
      <c r="I75" s="35"/>
      <c r="J75" s="36"/>
      <c r="K75" s="38">
        <f t="shared" si="1"/>
        <v>0</v>
      </c>
    </row>
    <row r="76" spans="1:11" ht="11.25" customHeight="1">
      <c r="A76" s="43" t="s">
        <v>109</v>
      </c>
      <c r="B76" s="44" t="s">
        <v>110</v>
      </c>
      <c r="C76" s="35"/>
      <c r="D76" s="36"/>
      <c r="E76" s="35">
        <v>13.22</v>
      </c>
      <c r="F76" s="36"/>
      <c r="G76" s="35"/>
      <c r="H76" s="36"/>
      <c r="I76" s="35"/>
      <c r="J76" s="36"/>
      <c r="K76" s="38">
        <f t="shared" si="1"/>
        <v>0</v>
      </c>
    </row>
    <row r="77" spans="1:11" ht="11.25" customHeight="1">
      <c r="A77" s="43" t="s">
        <v>111</v>
      </c>
      <c r="B77" s="44" t="s">
        <v>112</v>
      </c>
      <c r="C77" s="35"/>
      <c r="D77" s="36"/>
      <c r="E77" s="35">
        <v>13.22</v>
      </c>
      <c r="F77" s="36"/>
      <c r="G77" s="35">
        <v>22.87</v>
      </c>
      <c r="H77" s="36"/>
      <c r="I77" s="35"/>
      <c r="J77" s="36"/>
      <c r="K77" s="38">
        <f t="shared" si="1"/>
        <v>0</v>
      </c>
    </row>
    <row r="78" spans="1:11" ht="11.25" customHeight="1">
      <c r="A78" s="43" t="s">
        <v>113</v>
      </c>
      <c r="B78" s="44" t="s">
        <v>114</v>
      </c>
      <c r="C78" s="35"/>
      <c r="D78" s="36"/>
      <c r="E78" s="35">
        <v>13.54</v>
      </c>
      <c r="F78" s="36"/>
      <c r="G78" s="35">
        <v>23.51</v>
      </c>
      <c r="H78" s="36"/>
      <c r="I78" s="35"/>
      <c r="J78" s="36"/>
      <c r="K78" s="38">
        <f t="shared" si="1"/>
        <v>0</v>
      </c>
    </row>
    <row r="79" spans="1:11" ht="11.25" customHeight="1">
      <c r="A79" s="43" t="s">
        <v>115</v>
      </c>
      <c r="B79" s="44" t="s">
        <v>116</v>
      </c>
      <c r="C79" s="35"/>
      <c r="D79" s="36"/>
      <c r="E79" s="35"/>
      <c r="F79" s="36"/>
      <c r="G79" s="35"/>
      <c r="H79" s="36"/>
      <c r="I79" s="35"/>
      <c r="J79" s="36"/>
      <c r="K79" s="38">
        <f t="shared" si="1"/>
        <v>0</v>
      </c>
    </row>
    <row r="80" spans="1:11" ht="11.25" customHeight="1">
      <c r="A80" s="43" t="s">
        <v>117</v>
      </c>
      <c r="B80" s="44" t="s">
        <v>118</v>
      </c>
      <c r="C80" s="35"/>
      <c r="D80" s="36"/>
      <c r="E80" s="35">
        <v>13.22</v>
      </c>
      <c r="F80" s="36"/>
      <c r="G80" s="35">
        <v>23.51</v>
      </c>
      <c r="H80" s="36"/>
      <c r="I80" s="35"/>
      <c r="J80" s="36"/>
      <c r="K80" s="38">
        <f t="shared" si="1"/>
        <v>0</v>
      </c>
    </row>
    <row r="81" spans="1:11" ht="11.25" customHeight="1">
      <c r="A81" s="43" t="s">
        <v>119</v>
      </c>
      <c r="B81" s="44" t="s">
        <v>120</v>
      </c>
      <c r="C81" s="35"/>
      <c r="D81" s="36"/>
      <c r="E81" s="35">
        <v>13.86</v>
      </c>
      <c r="F81" s="36"/>
      <c r="G81" s="35"/>
      <c r="H81" s="36"/>
      <c r="I81" s="35"/>
      <c r="J81" s="36"/>
      <c r="K81" s="38">
        <f t="shared" si="1"/>
        <v>0</v>
      </c>
    </row>
    <row r="82" spans="1:11" ht="11.25" customHeight="1">
      <c r="A82" s="43" t="s">
        <v>121</v>
      </c>
      <c r="B82" s="44" t="s">
        <v>122</v>
      </c>
      <c r="C82" s="35">
        <v>2.91</v>
      </c>
      <c r="D82" s="36"/>
      <c r="E82" s="35">
        <v>15.47</v>
      </c>
      <c r="F82" s="36"/>
      <c r="G82" s="35"/>
      <c r="H82" s="36"/>
      <c r="I82" s="35"/>
      <c r="J82" s="36"/>
      <c r="K82" s="38">
        <f t="shared" si="1"/>
        <v>0</v>
      </c>
    </row>
    <row r="83" spans="1:11" ht="12.75">
      <c r="A83" s="13"/>
      <c r="B83" s="9"/>
      <c r="C83" s="9"/>
      <c r="D83" s="9"/>
      <c r="F83" s="9"/>
      <c r="G83" s="9"/>
      <c r="H83" s="101" t="s">
        <v>335</v>
      </c>
      <c r="I83" s="101"/>
      <c r="J83" s="102">
        <f>SUM(K45:K82)</f>
        <v>0</v>
      </c>
      <c r="K83" s="103"/>
    </row>
    <row r="84" spans="1:11" ht="12.75">
      <c r="A84" s="5" t="s">
        <v>125</v>
      </c>
      <c r="B84" s="2"/>
      <c r="C84" s="2"/>
      <c r="D84" s="2"/>
      <c r="E84" s="2"/>
      <c r="F84" s="2"/>
      <c r="G84" s="2"/>
      <c r="H84" s="2"/>
      <c r="I84" s="2"/>
      <c r="J84" s="2"/>
      <c r="K84" s="4"/>
    </row>
    <row r="85" spans="1:11" ht="12.75">
      <c r="A85" s="21" t="s">
        <v>7</v>
      </c>
      <c r="B85" s="21" t="s">
        <v>8</v>
      </c>
      <c r="C85" s="22" t="s">
        <v>343</v>
      </c>
      <c r="D85" s="22" t="s">
        <v>10</v>
      </c>
      <c r="E85" s="22" t="s">
        <v>343</v>
      </c>
      <c r="F85" s="22" t="s">
        <v>10</v>
      </c>
      <c r="G85" s="22" t="s">
        <v>343</v>
      </c>
      <c r="H85" s="22" t="s">
        <v>10</v>
      </c>
      <c r="I85" s="22"/>
      <c r="J85" s="22" t="s">
        <v>10</v>
      </c>
      <c r="K85" s="23" t="s">
        <v>14</v>
      </c>
    </row>
    <row r="86" spans="1:11" ht="13.5" thickBot="1">
      <c r="A86" s="24"/>
      <c r="B86" s="24"/>
      <c r="C86" s="25" t="s">
        <v>9</v>
      </c>
      <c r="D86" s="25"/>
      <c r="E86" s="25" t="s">
        <v>157</v>
      </c>
      <c r="F86" s="25"/>
      <c r="G86" s="25" t="s">
        <v>12</v>
      </c>
      <c r="H86" s="25"/>
      <c r="I86" s="25" t="s">
        <v>158</v>
      </c>
      <c r="J86" s="25"/>
      <c r="K86" s="26" t="s">
        <v>15</v>
      </c>
    </row>
    <row r="87" spans="1:11" ht="10.5" customHeight="1" thickTop="1">
      <c r="A87" s="27" t="s">
        <v>126</v>
      </c>
      <c r="B87" s="28" t="s">
        <v>127</v>
      </c>
      <c r="C87" s="29">
        <v>1.32</v>
      </c>
      <c r="D87" s="30"/>
      <c r="E87" s="29"/>
      <c r="F87" s="30"/>
      <c r="G87" s="29"/>
      <c r="H87" s="30"/>
      <c r="I87" s="29"/>
      <c r="J87" s="31"/>
      <c r="K87" s="32">
        <f>SUM(C87*D87)+(E87*F87)+(G87*H87)+(I87*J87)</f>
        <v>0</v>
      </c>
    </row>
    <row r="88" spans="1:11" ht="10.5" customHeight="1">
      <c r="A88" s="33" t="s">
        <v>128</v>
      </c>
      <c r="B88" s="34" t="s">
        <v>129</v>
      </c>
      <c r="C88" s="46">
        <v>1.32</v>
      </c>
      <c r="D88" s="36"/>
      <c r="E88" s="35"/>
      <c r="F88" s="36"/>
      <c r="G88" s="35"/>
      <c r="H88" s="36"/>
      <c r="I88" s="35"/>
      <c r="J88" s="37"/>
      <c r="K88" s="38">
        <f aca="true" t="shared" si="2" ref="K88:K123">SUM(C88*D88)+(E88*F88)+(G88*H88)+(I88*J88)</f>
        <v>0</v>
      </c>
    </row>
    <row r="89" spans="1:11" ht="10.5" customHeight="1">
      <c r="A89" s="33" t="s">
        <v>130</v>
      </c>
      <c r="B89" s="34" t="s">
        <v>131</v>
      </c>
      <c r="C89" s="35">
        <v>1.32</v>
      </c>
      <c r="D89" s="36"/>
      <c r="E89" s="35"/>
      <c r="F89" s="36"/>
      <c r="G89" s="35"/>
      <c r="H89" s="36"/>
      <c r="I89" s="35"/>
      <c r="J89" s="37"/>
      <c r="K89" s="38">
        <f t="shared" si="2"/>
        <v>0</v>
      </c>
    </row>
    <row r="90" spans="1:11" ht="10.5" customHeight="1">
      <c r="A90" s="33" t="s">
        <v>132</v>
      </c>
      <c r="B90" s="34" t="s">
        <v>133</v>
      </c>
      <c r="C90" s="35">
        <v>1.32</v>
      </c>
      <c r="D90" s="36"/>
      <c r="E90" s="35">
        <v>19.2</v>
      </c>
      <c r="F90" s="36"/>
      <c r="G90" s="35"/>
      <c r="H90" s="36"/>
      <c r="I90" s="35"/>
      <c r="J90" s="37"/>
      <c r="K90" s="38">
        <f t="shared" si="2"/>
        <v>0</v>
      </c>
    </row>
    <row r="91" spans="1:11" ht="10.5" customHeight="1">
      <c r="A91" s="33" t="s">
        <v>195</v>
      </c>
      <c r="B91" s="34" t="s">
        <v>134</v>
      </c>
      <c r="C91" s="35">
        <v>1.32</v>
      </c>
      <c r="D91" s="36"/>
      <c r="E91" s="35"/>
      <c r="F91" s="36"/>
      <c r="G91" s="35"/>
      <c r="H91" s="36"/>
      <c r="I91" s="35"/>
      <c r="J91" s="37"/>
      <c r="K91" s="38">
        <f t="shared" si="2"/>
        <v>0</v>
      </c>
    </row>
    <row r="92" spans="1:11" ht="10.5" customHeight="1">
      <c r="A92" s="33" t="s">
        <v>135</v>
      </c>
      <c r="B92" s="34" t="s">
        <v>136</v>
      </c>
      <c r="C92" s="35">
        <v>1.32</v>
      </c>
      <c r="D92" s="36"/>
      <c r="E92" s="35"/>
      <c r="F92" s="36"/>
      <c r="G92" s="35"/>
      <c r="H92" s="36"/>
      <c r="I92" s="35"/>
      <c r="J92" s="37"/>
      <c r="K92" s="38">
        <f t="shared" si="2"/>
        <v>0</v>
      </c>
    </row>
    <row r="93" spans="1:11" ht="10.5" customHeight="1">
      <c r="A93" s="33" t="s">
        <v>137</v>
      </c>
      <c r="B93" s="34" t="s">
        <v>138</v>
      </c>
      <c r="C93" s="46"/>
      <c r="D93" s="36"/>
      <c r="E93" s="35"/>
      <c r="F93" s="36"/>
      <c r="G93" s="35"/>
      <c r="H93" s="36"/>
      <c r="I93" s="35"/>
      <c r="J93" s="37"/>
      <c r="K93" s="38">
        <f t="shared" si="2"/>
        <v>0</v>
      </c>
    </row>
    <row r="94" spans="1:11" ht="10.5" customHeight="1">
      <c r="A94" s="33" t="s">
        <v>139</v>
      </c>
      <c r="B94" s="34" t="s">
        <v>140</v>
      </c>
      <c r="C94" s="35">
        <v>1.32</v>
      </c>
      <c r="D94" s="36"/>
      <c r="E94" s="35"/>
      <c r="F94" s="36"/>
      <c r="G94" s="35"/>
      <c r="H94" s="36"/>
      <c r="I94" s="35"/>
      <c r="J94" s="37"/>
      <c r="K94" s="38">
        <f t="shared" si="2"/>
        <v>0</v>
      </c>
    </row>
    <row r="95" spans="1:11" ht="10.5" customHeight="1">
      <c r="A95" s="33" t="s">
        <v>141</v>
      </c>
      <c r="B95" s="34" t="s">
        <v>142</v>
      </c>
      <c r="C95" s="35">
        <v>1.32</v>
      </c>
      <c r="D95" s="36"/>
      <c r="E95" s="35"/>
      <c r="F95" s="36"/>
      <c r="G95" s="35"/>
      <c r="H95" s="36"/>
      <c r="I95" s="35"/>
      <c r="J95" s="37"/>
      <c r="K95" s="38">
        <f t="shared" si="2"/>
        <v>0</v>
      </c>
    </row>
    <row r="96" spans="1:11" ht="10.5" customHeight="1">
      <c r="A96" s="33" t="s">
        <v>143</v>
      </c>
      <c r="B96" s="34" t="s">
        <v>144</v>
      </c>
      <c r="C96" s="35"/>
      <c r="D96" s="36"/>
      <c r="E96" s="35"/>
      <c r="F96" s="36"/>
      <c r="G96" s="35"/>
      <c r="H96" s="36"/>
      <c r="I96" s="35"/>
      <c r="J96" s="37"/>
      <c r="K96" s="38">
        <f t="shared" si="2"/>
        <v>0</v>
      </c>
    </row>
    <row r="97" spans="1:11" ht="10.5" customHeight="1">
      <c r="A97" s="33" t="s">
        <v>145</v>
      </c>
      <c r="B97" s="34" t="s">
        <v>146</v>
      </c>
      <c r="C97" s="35">
        <v>1.32</v>
      </c>
      <c r="D97" s="36"/>
      <c r="E97" s="35"/>
      <c r="F97" s="36"/>
      <c r="G97" s="35"/>
      <c r="H97" s="36"/>
      <c r="I97" s="35"/>
      <c r="J97" s="37"/>
      <c r="K97" s="38">
        <f t="shared" si="2"/>
        <v>0</v>
      </c>
    </row>
    <row r="98" spans="1:11" ht="10.5" customHeight="1">
      <c r="A98" s="33" t="s">
        <v>147</v>
      </c>
      <c r="B98" s="34" t="s">
        <v>148</v>
      </c>
      <c r="C98" s="35">
        <v>1.32</v>
      </c>
      <c r="D98" s="36"/>
      <c r="E98" s="35"/>
      <c r="F98" s="36"/>
      <c r="G98" s="35"/>
      <c r="H98" s="36"/>
      <c r="I98" s="35"/>
      <c r="J98" s="37"/>
      <c r="K98" s="38">
        <f t="shared" si="2"/>
        <v>0</v>
      </c>
    </row>
    <row r="99" spans="1:11" ht="10.5" customHeight="1">
      <c r="A99" s="33" t="s">
        <v>149</v>
      </c>
      <c r="B99" s="34" t="s">
        <v>150</v>
      </c>
      <c r="C99" s="35">
        <v>1.06</v>
      </c>
      <c r="D99" s="36"/>
      <c r="E99" s="47"/>
      <c r="F99" s="36"/>
      <c r="G99" s="35"/>
      <c r="H99" s="36"/>
      <c r="I99" s="35"/>
      <c r="J99" s="37"/>
      <c r="K99" s="38">
        <f>SUM(C99*D99)+(E100*F99)+(G99*H99)+(I99*J99)</f>
        <v>0</v>
      </c>
    </row>
    <row r="100" spans="1:11" ht="10.5" customHeight="1">
      <c r="A100" s="33" t="s">
        <v>151</v>
      </c>
      <c r="B100" s="34" t="s">
        <v>152</v>
      </c>
      <c r="C100" s="35">
        <v>1.32</v>
      </c>
      <c r="D100" s="36"/>
      <c r="E100" s="35">
        <v>23.04</v>
      </c>
      <c r="F100" s="36"/>
      <c r="G100" s="35"/>
      <c r="H100" s="36"/>
      <c r="I100" s="35"/>
      <c r="J100" s="37"/>
      <c r="K100" s="38">
        <f>SUM(C100*D100)+(E100*F100)+(G100*H100)+(I100*J100)</f>
        <v>0</v>
      </c>
    </row>
    <row r="101" spans="1:11" ht="10.5" customHeight="1">
      <c r="A101" s="33" t="s">
        <v>153</v>
      </c>
      <c r="B101" s="34" t="s">
        <v>154</v>
      </c>
      <c r="C101" s="35">
        <v>1.32</v>
      </c>
      <c r="D101" s="36"/>
      <c r="E101" s="35"/>
      <c r="F101" s="36"/>
      <c r="G101" s="35"/>
      <c r="H101" s="36"/>
      <c r="I101" s="35"/>
      <c r="J101" s="37"/>
      <c r="K101" s="38">
        <f t="shared" si="2"/>
        <v>0</v>
      </c>
    </row>
    <row r="102" spans="1:11" ht="10.5" customHeight="1">
      <c r="A102" s="39" t="s">
        <v>155</v>
      </c>
      <c r="B102" s="34" t="s">
        <v>156</v>
      </c>
      <c r="C102" s="35">
        <v>1.32</v>
      </c>
      <c r="D102" s="22"/>
      <c r="E102" s="40"/>
      <c r="F102" s="22"/>
      <c r="G102" s="40"/>
      <c r="H102" s="22"/>
      <c r="I102" s="40"/>
      <c r="J102" s="41"/>
      <c r="K102" s="38">
        <f t="shared" si="2"/>
        <v>0</v>
      </c>
    </row>
    <row r="103" spans="1:11" ht="10.5" customHeight="1">
      <c r="A103" s="12"/>
      <c r="B103" s="16"/>
      <c r="C103" s="17"/>
      <c r="D103" s="18"/>
      <c r="E103" s="17"/>
      <c r="F103" s="18"/>
      <c r="G103" s="17"/>
      <c r="H103" s="18"/>
      <c r="I103" s="17"/>
      <c r="J103" s="18"/>
      <c r="K103" s="19"/>
    </row>
    <row r="104" spans="1:11" ht="12.75">
      <c r="A104" s="5" t="s">
        <v>159</v>
      </c>
      <c r="B104" s="2"/>
      <c r="C104" s="2"/>
      <c r="D104" s="2"/>
      <c r="E104" s="2"/>
      <c r="F104" s="2"/>
      <c r="G104" s="2"/>
      <c r="H104" s="2"/>
      <c r="I104" s="2"/>
      <c r="J104" s="2"/>
      <c r="K104" s="4"/>
    </row>
    <row r="105" spans="1:11" ht="12" customHeight="1">
      <c r="A105" s="21" t="s">
        <v>7</v>
      </c>
      <c r="B105" s="21" t="s">
        <v>8</v>
      </c>
      <c r="C105" s="22" t="s">
        <v>343</v>
      </c>
      <c r="D105" s="22" t="s">
        <v>10</v>
      </c>
      <c r="E105" s="22" t="s">
        <v>343</v>
      </c>
      <c r="F105" s="22" t="s">
        <v>10</v>
      </c>
      <c r="G105" s="22" t="s">
        <v>343</v>
      </c>
      <c r="H105" s="22" t="s">
        <v>10</v>
      </c>
      <c r="I105" s="22"/>
      <c r="J105" s="22" t="s">
        <v>10</v>
      </c>
      <c r="K105" s="23" t="s">
        <v>14</v>
      </c>
    </row>
    <row r="106" spans="1:11" ht="12.75" customHeight="1" thickBot="1">
      <c r="A106" s="24"/>
      <c r="B106" s="24"/>
      <c r="C106" s="25" t="s">
        <v>9</v>
      </c>
      <c r="D106" s="25"/>
      <c r="E106" s="25" t="s">
        <v>157</v>
      </c>
      <c r="F106" s="25"/>
      <c r="G106" s="25" t="s">
        <v>12</v>
      </c>
      <c r="H106" s="25"/>
      <c r="I106" s="25" t="s">
        <v>158</v>
      </c>
      <c r="J106" s="25"/>
      <c r="K106" s="26" t="s">
        <v>15</v>
      </c>
    </row>
    <row r="107" spans="1:11" ht="10.5" customHeight="1" thickTop="1">
      <c r="A107" s="45" t="s">
        <v>160</v>
      </c>
      <c r="B107" s="44" t="s">
        <v>161</v>
      </c>
      <c r="C107" s="35"/>
      <c r="D107" s="36"/>
      <c r="E107" s="35"/>
      <c r="F107" s="36"/>
      <c r="G107" s="35"/>
      <c r="H107" s="36"/>
      <c r="I107" s="35"/>
      <c r="J107" s="36"/>
      <c r="K107" s="38">
        <f t="shared" si="2"/>
        <v>0</v>
      </c>
    </row>
    <row r="108" spans="1:11" ht="10.5" customHeight="1">
      <c r="A108" s="43" t="s">
        <v>162</v>
      </c>
      <c r="B108" s="44" t="s">
        <v>163</v>
      </c>
      <c r="C108" s="35">
        <v>1</v>
      </c>
      <c r="D108" s="36"/>
      <c r="E108" s="35"/>
      <c r="F108" s="36"/>
      <c r="G108" s="35"/>
      <c r="H108" s="36"/>
      <c r="I108" s="35"/>
      <c r="J108" s="36"/>
      <c r="K108" s="38">
        <f t="shared" si="2"/>
        <v>0</v>
      </c>
    </row>
    <row r="109" spans="1:11" ht="10.5" customHeight="1">
      <c r="A109" s="43" t="s">
        <v>164</v>
      </c>
      <c r="B109" s="44" t="s">
        <v>165</v>
      </c>
      <c r="C109" s="35">
        <v>1.2</v>
      </c>
      <c r="D109" s="36"/>
      <c r="E109" s="35">
        <v>3.04</v>
      </c>
      <c r="F109" s="36"/>
      <c r="G109" s="35"/>
      <c r="H109" s="36"/>
      <c r="I109" s="35"/>
      <c r="J109" s="36"/>
      <c r="K109" s="38">
        <f t="shared" si="2"/>
        <v>0</v>
      </c>
    </row>
    <row r="110" spans="1:11" ht="10.5" customHeight="1">
      <c r="A110" s="43" t="s">
        <v>166</v>
      </c>
      <c r="B110" s="44" t="s">
        <v>167</v>
      </c>
      <c r="C110" s="35"/>
      <c r="D110" s="36"/>
      <c r="E110" s="35"/>
      <c r="F110" s="36"/>
      <c r="G110" s="35"/>
      <c r="H110" s="36"/>
      <c r="I110" s="35"/>
      <c r="J110" s="36"/>
      <c r="K110" s="38">
        <f t="shared" si="2"/>
        <v>0</v>
      </c>
    </row>
    <row r="111" spans="1:11" ht="10.5" customHeight="1">
      <c r="A111" s="43" t="s">
        <v>168</v>
      </c>
      <c r="B111" s="44" t="s">
        <v>169</v>
      </c>
      <c r="C111" s="35"/>
      <c r="D111" s="36"/>
      <c r="E111" s="35"/>
      <c r="F111" s="36"/>
      <c r="G111" s="35"/>
      <c r="H111" s="36"/>
      <c r="I111" s="35"/>
      <c r="J111" s="36"/>
      <c r="K111" s="38">
        <f t="shared" si="2"/>
        <v>0</v>
      </c>
    </row>
    <row r="112" spans="1:11" ht="10.5" customHeight="1">
      <c r="A112" s="43" t="s">
        <v>170</v>
      </c>
      <c r="B112" s="44" t="s">
        <v>171</v>
      </c>
      <c r="C112" s="35">
        <v>1.06</v>
      </c>
      <c r="D112" s="36"/>
      <c r="E112" s="35">
        <v>9.6</v>
      </c>
      <c r="F112" s="36"/>
      <c r="G112" s="35"/>
      <c r="H112" s="36"/>
      <c r="I112" s="35"/>
      <c r="J112" s="36"/>
      <c r="K112" s="38">
        <f t="shared" si="2"/>
        <v>0</v>
      </c>
    </row>
    <row r="113" spans="1:11" ht="10.5" customHeight="1">
      <c r="A113" s="43" t="s">
        <v>172</v>
      </c>
      <c r="B113" s="44" t="s">
        <v>173</v>
      </c>
      <c r="C113" s="35"/>
      <c r="D113" s="36"/>
      <c r="E113" s="35">
        <v>1.36</v>
      </c>
      <c r="F113" s="36"/>
      <c r="G113" s="35"/>
      <c r="H113" s="36"/>
      <c r="I113" s="35"/>
      <c r="J113" s="36"/>
      <c r="K113" s="38">
        <f t="shared" si="2"/>
        <v>0</v>
      </c>
    </row>
    <row r="114" spans="1:11" ht="10.5" customHeight="1">
      <c r="A114" s="43" t="s">
        <v>174</v>
      </c>
      <c r="B114" s="44" t="s">
        <v>175</v>
      </c>
      <c r="C114" s="35"/>
      <c r="D114" s="36"/>
      <c r="E114" s="35">
        <v>3.52</v>
      </c>
      <c r="F114" s="36"/>
      <c r="G114" s="35"/>
      <c r="H114" s="36"/>
      <c r="I114" s="35"/>
      <c r="J114" s="36"/>
      <c r="K114" s="38">
        <f t="shared" si="2"/>
        <v>0</v>
      </c>
    </row>
    <row r="115" spans="1:11" ht="10.5" customHeight="1">
      <c r="A115" s="43" t="s">
        <v>176</v>
      </c>
      <c r="B115" s="44" t="s">
        <v>177</v>
      </c>
      <c r="C115" s="35"/>
      <c r="D115" s="36"/>
      <c r="E115" s="35">
        <v>4.79</v>
      </c>
      <c r="F115" s="36"/>
      <c r="G115" s="35"/>
      <c r="H115" s="36"/>
      <c r="I115" s="35"/>
      <c r="J115" s="36"/>
      <c r="K115" s="38">
        <f t="shared" si="2"/>
        <v>0</v>
      </c>
    </row>
    <row r="116" spans="1:11" ht="10.5" customHeight="1">
      <c r="A116" s="43" t="s">
        <v>179</v>
      </c>
      <c r="B116" s="44" t="s">
        <v>178</v>
      </c>
      <c r="C116" s="35"/>
      <c r="D116" s="36"/>
      <c r="E116" s="35">
        <v>1.6</v>
      </c>
      <c r="F116" s="36"/>
      <c r="G116" s="35"/>
      <c r="H116" s="36"/>
      <c r="I116" s="35"/>
      <c r="J116" s="36"/>
      <c r="K116" s="38">
        <f t="shared" si="2"/>
        <v>0</v>
      </c>
    </row>
    <row r="117" spans="1:11" ht="10.5" customHeight="1">
      <c r="A117" s="43" t="s">
        <v>180</v>
      </c>
      <c r="B117" s="44" t="s">
        <v>181</v>
      </c>
      <c r="C117" s="35">
        <v>1.45</v>
      </c>
      <c r="D117" s="36"/>
      <c r="E117" s="35">
        <v>1.6</v>
      </c>
      <c r="F117" s="36"/>
      <c r="G117" s="35"/>
      <c r="H117" s="36"/>
      <c r="I117" s="35"/>
      <c r="J117" s="36"/>
      <c r="K117" s="38">
        <f t="shared" si="2"/>
        <v>0</v>
      </c>
    </row>
    <row r="118" spans="1:11" ht="10.5" customHeight="1">
      <c r="A118" s="43" t="s">
        <v>182</v>
      </c>
      <c r="B118" s="44" t="s">
        <v>183</v>
      </c>
      <c r="C118" s="35"/>
      <c r="D118" s="36"/>
      <c r="E118" s="35"/>
      <c r="F118" s="36"/>
      <c r="G118" s="35"/>
      <c r="H118" s="36"/>
      <c r="I118" s="35"/>
      <c r="J118" s="36"/>
      <c r="K118" s="38">
        <f t="shared" si="2"/>
        <v>0</v>
      </c>
    </row>
    <row r="119" spans="1:11" ht="10.5" customHeight="1">
      <c r="A119" s="12"/>
      <c r="B119" s="20"/>
      <c r="C119" s="17"/>
      <c r="D119" s="18"/>
      <c r="E119" s="17"/>
      <c r="F119" s="18"/>
      <c r="G119" s="17"/>
      <c r="H119" s="18"/>
      <c r="I119" s="17"/>
      <c r="J119" s="18"/>
      <c r="K119" s="19"/>
    </row>
    <row r="120" spans="1:11" ht="12.75">
      <c r="A120" s="5" t="s">
        <v>184</v>
      </c>
      <c r="B120" s="2"/>
      <c r="C120" s="2"/>
      <c r="D120" s="2"/>
      <c r="E120" s="2"/>
      <c r="F120" s="2"/>
      <c r="G120" s="2"/>
      <c r="H120" s="2"/>
      <c r="I120" s="2"/>
      <c r="J120" s="2"/>
      <c r="K120" s="4"/>
    </row>
    <row r="121" spans="1:11" ht="12.75">
      <c r="A121" s="21" t="s">
        <v>7</v>
      </c>
      <c r="B121" s="21" t="s">
        <v>8</v>
      </c>
      <c r="C121" s="22" t="s">
        <v>343</v>
      </c>
      <c r="D121" s="22" t="s">
        <v>10</v>
      </c>
      <c r="E121" s="22" t="s">
        <v>343</v>
      </c>
      <c r="F121" s="22" t="s">
        <v>10</v>
      </c>
      <c r="G121" s="22" t="s">
        <v>343</v>
      </c>
      <c r="H121" s="22" t="s">
        <v>10</v>
      </c>
      <c r="I121" s="22"/>
      <c r="J121" s="22" t="s">
        <v>10</v>
      </c>
      <c r="K121" s="23" t="s">
        <v>14</v>
      </c>
    </row>
    <row r="122" spans="1:11" ht="12.75" customHeight="1" thickBot="1">
      <c r="A122" s="24"/>
      <c r="B122" s="24"/>
      <c r="C122" s="25" t="s">
        <v>9</v>
      </c>
      <c r="D122" s="25"/>
      <c r="E122" s="25" t="s">
        <v>11</v>
      </c>
      <c r="F122" s="25"/>
      <c r="G122" s="25" t="s">
        <v>12</v>
      </c>
      <c r="H122" s="25"/>
      <c r="I122" s="25" t="s">
        <v>158</v>
      </c>
      <c r="J122" s="25"/>
      <c r="K122" s="26" t="s">
        <v>15</v>
      </c>
    </row>
    <row r="123" spans="1:11" ht="10.5" customHeight="1" thickTop="1">
      <c r="A123" s="43" t="s">
        <v>185</v>
      </c>
      <c r="B123" s="44" t="s">
        <v>186</v>
      </c>
      <c r="C123" s="35"/>
      <c r="D123" s="36"/>
      <c r="E123" s="35">
        <v>13.86</v>
      </c>
      <c r="F123" s="36"/>
      <c r="G123" s="35"/>
      <c r="H123" s="36"/>
      <c r="I123" s="35"/>
      <c r="J123" s="36"/>
      <c r="K123" s="38">
        <f t="shared" si="2"/>
        <v>0</v>
      </c>
    </row>
    <row r="124" spans="1:11" ht="10.5" customHeight="1">
      <c r="A124" s="43" t="s">
        <v>188</v>
      </c>
      <c r="B124" s="44" t="s">
        <v>187</v>
      </c>
      <c r="C124" s="35"/>
      <c r="D124" s="36"/>
      <c r="E124" s="35">
        <v>13.86</v>
      </c>
      <c r="F124" s="36"/>
      <c r="G124" s="35"/>
      <c r="H124" s="36"/>
      <c r="I124" s="35"/>
      <c r="J124" s="36"/>
      <c r="K124" s="38">
        <f>SUM(C124*D124)+(E124*F124)+(G124*H124)+(I124*J124)</f>
        <v>0</v>
      </c>
    </row>
    <row r="125" spans="1:11" ht="10.5" customHeight="1">
      <c r="A125" s="43" t="s">
        <v>189</v>
      </c>
      <c r="B125" s="44" t="s">
        <v>190</v>
      </c>
      <c r="C125" s="35"/>
      <c r="D125" s="36"/>
      <c r="E125" s="35">
        <v>13.54</v>
      </c>
      <c r="F125" s="36"/>
      <c r="G125" s="35"/>
      <c r="H125" s="36"/>
      <c r="I125" s="35"/>
      <c r="J125" s="36"/>
      <c r="K125" s="38">
        <f>SUM(C125*D125)+(E125*F125)+(G125*H125)+(I125*J125)</f>
        <v>0</v>
      </c>
    </row>
    <row r="126" spans="1:11" ht="10.5" customHeight="1">
      <c r="A126" s="43" t="s">
        <v>191</v>
      </c>
      <c r="B126" s="44" t="s">
        <v>192</v>
      </c>
      <c r="C126" s="35"/>
      <c r="D126" s="36"/>
      <c r="E126" s="35">
        <v>13.86</v>
      </c>
      <c r="F126" s="36"/>
      <c r="G126" s="35"/>
      <c r="H126" s="36"/>
      <c r="I126" s="35"/>
      <c r="J126" s="36"/>
      <c r="K126" s="38">
        <f>SUM(C126*D126)+(E126*F126)+(G126*H126)+(I126*J126)</f>
        <v>0</v>
      </c>
    </row>
    <row r="127" spans="1:11" ht="10.5" customHeight="1">
      <c r="A127" s="43" t="s">
        <v>193</v>
      </c>
      <c r="B127" s="44" t="s">
        <v>194</v>
      </c>
      <c r="C127" s="35"/>
      <c r="D127" s="36"/>
      <c r="E127" s="35"/>
      <c r="F127" s="36"/>
      <c r="G127" s="35"/>
      <c r="H127" s="36"/>
      <c r="I127" s="35"/>
      <c r="J127" s="36"/>
      <c r="K127" s="38">
        <f>SUM(C127*D127)+(E127*F127)+(G127*H127)+(I127*J127)</f>
        <v>0</v>
      </c>
    </row>
    <row r="128" spans="1:11" ht="12.75">
      <c r="A128" s="13"/>
      <c r="B128" s="9"/>
      <c r="C128" s="9"/>
      <c r="D128" s="9"/>
      <c r="F128" s="9"/>
      <c r="G128" s="9"/>
      <c r="H128" s="101" t="s">
        <v>335</v>
      </c>
      <c r="I128" s="101"/>
      <c r="J128" s="102">
        <f>SUM(K87:K127)</f>
        <v>0</v>
      </c>
      <c r="K128" s="103"/>
    </row>
    <row r="129" spans="1:11" ht="12.75">
      <c r="A129" s="5" t="s">
        <v>196</v>
      </c>
      <c r="B129" s="2"/>
      <c r="C129" s="2"/>
      <c r="D129" s="2"/>
      <c r="E129" s="2"/>
      <c r="F129" s="2"/>
      <c r="G129" s="2"/>
      <c r="H129" s="2"/>
      <c r="I129" s="2"/>
      <c r="J129" s="2"/>
      <c r="K129" s="4"/>
    </row>
    <row r="130" spans="1:11" ht="12.75">
      <c r="A130" s="21" t="s">
        <v>7</v>
      </c>
      <c r="B130" s="21" t="s">
        <v>8</v>
      </c>
      <c r="C130" s="22" t="s">
        <v>343</v>
      </c>
      <c r="D130" s="22" t="s">
        <v>10</v>
      </c>
      <c r="E130" s="22" t="s">
        <v>343</v>
      </c>
      <c r="F130" s="22" t="s">
        <v>10</v>
      </c>
      <c r="G130" s="22" t="s">
        <v>343</v>
      </c>
      <c r="H130" s="22" t="s">
        <v>10</v>
      </c>
      <c r="I130" s="22"/>
      <c r="J130" s="22" t="s">
        <v>10</v>
      </c>
      <c r="K130" s="23" t="s">
        <v>14</v>
      </c>
    </row>
    <row r="131" spans="1:11" ht="13.5" thickBot="1">
      <c r="A131" s="24"/>
      <c r="B131" s="24"/>
      <c r="C131" s="25" t="s">
        <v>9</v>
      </c>
      <c r="D131" s="25"/>
      <c r="E131" s="25" t="s">
        <v>11</v>
      </c>
      <c r="F131" s="25"/>
      <c r="G131" s="25" t="s">
        <v>197</v>
      </c>
      <c r="H131" s="25"/>
      <c r="I131" s="25" t="s">
        <v>158</v>
      </c>
      <c r="J131" s="25"/>
      <c r="K131" s="26" t="s">
        <v>15</v>
      </c>
    </row>
    <row r="132" spans="1:11" ht="13.5" thickTop="1">
      <c r="A132" s="27" t="s">
        <v>198</v>
      </c>
      <c r="B132" s="28" t="s">
        <v>199</v>
      </c>
      <c r="C132" s="29"/>
      <c r="D132" s="30"/>
      <c r="E132" s="29"/>
      <c r="F132" s="30"/>
      <c r="G132" s="29">
        <v>11.52</v>
      </c>
      <c r="H132" s="30"/>
      <c r="I132" s="29"/>
      <c r="J132" s="31"/>
      <c r="K132" s="32">
        <f>SUM(C132*D132)+(E132*F132)+(G132*H132)+(I132*J132)</f>
        <v>0</v>
      </c>
    </row>
    <row r="133" spans="1:11" ht="12.75">
      <c r="A133" s="33" t="s">
        <v>200</v>
      </c>
      <c r="B133" s="34" t="s">
        <v>201</v>
      </c>
      <c r="C133" s="35"/>
      <c r="D133" s="36"/>
      <c r="E133" s="35"/>
      <c r="F133" s="36"/>
      <c r="G133" s="35">
        <v>7.68</v>
      </c>
      <c r="H133" s="36"/>
      <c r="I133" s="35"/>
      <c r="J133" s="37"/>
      <c r="K133" s="38">
        <f aca="true" t="shared" si="3" ref="K133:K160">SUM(C133*D133)+(E133*F133)+(G133*H133)+(I133*J133)</f>
        <v>0</v>
      </c>
    </row>
    <row r="134" spans="1:11" ht="12.75">
      <c r="A134" s="33" t="s">
        <v>202</v>
      </c>
      <c r="B134" s="34" t="s">
        <v>203</v>
      </c>
      <c r="C134" s="35">
        <v>2.27</v>
      </c>
      <c r="D134" s="36"/>
      <c r="E134" s="35"/>
      <c r="F134" s="36"/>
      <c r="G134" s="35">
        <v>33.28</v>
      </c>
      <c r="H134" s="36"/>
      <c r="I134" s="35"/>
      <c r="J134" s="37"/>
      <c r="K134" s="38">
        <f t="shared" si="3"/>
        <v>0</v>
      </c>
    </row>
    <row r="135" spans="1:11" ht="12.75">
      <c r="A135" s="33" t="s">
        <v>204</v>
      </c>
      <c r="B135" s="34" t="s">
        <v>205</v>
      </c>
      <c r="C135" s="35"/>
      <c r="D135" s="36"/>
      <c r="E135" s="35">
        <v>13.54</v>
      </c>
      <c r="F135" s="36"/>
      <c r="G135" s="35">
        <v>33.28</v>
      </c>
      <c r="H135" s="36"/>
      <c r="I135" s="35"/>
      <c r="J135" s="37"/>
      <c r="K135" s="38">
        <f t="shared" si="3"/>
        <v>0</v>
      </c>
    </row>
    <row r="136" spans="1:11" ht="12.75">
      <c r="A136" s="33" t="s">
        <v>206</v>
      </c>
      <c r="B136" s="34" t="s">
        <v>207</v>
      </c>
      <c r="C136" s="35"/>
      <c r="D136" s="36"/>
      <c r="E136" s="35">
        <v>14.19</v>
      </c>
      <c r="F136" s="36"/>
      <c r="G136" s="35">
        <v>20.48</v>
      </c>
      <c r="H136" s="36"/>
      <c r="I136" s="35"/>
      <c r="J136" s="37"/>
      <c r="K136" s="38">
        <f t="shared" si="3"/>
        <v>0</v>
      </c>
    </row>
    <row r="137" spans="1:11" ht="12.75">
      <c r="A137" s="33" t="s">
        <v>208</v>
      </c>
      <c r="B137" s="34" t="s">
        <v>209</v>
      </c>
      <c r="C137" s="35">
        <v>2.27</v>
      </c>
      <c r="D137" s="36"/>
      <c r="E137" s="35">
        <v>13.22</v>
      </c>
      <c r="F137" s="36"/>
      <c r="G137" s="35">
        <v>122.88</v>
      </c>
      <c r="H137" s="36"/>
      <c r="I137" s="35"/>
      <c r="J137" s="37"/>
      <c r="K137" s="38">
        <f t="shared" si="3"/>
        <v>0</v>
      </c>
    </row>
    <row r="138" spans="1:11" ht="12.75">
      <c r="A138" s="33" t="s">
        <v>210</v>
      </c>
      <c r="B138" s="34" t="s">
        <v>211</v>
      </c>
      <c r="C138" s="35"/>
      <c r="D138" s="36"/>
      <c r="E138" s="35"/>
      <c r="F138" s="36"/>
      <c r="G138" s="35">
        <v>61.44</v>
      </c>
      <c r="H138" s="36"/>
      <c r="I138" s="35"/>
      <c r="J138" s="37"/>
      <c r="K138" s="38">
        <f t="shared" si="3"/>
        <v>0</v>
      </c>
    </row>
    <row r="139" spans="1:11" ht="12.75">
      <c r="A139" s="33" t="s">
        <v>212</v>
      </c>
      <c r="B139" s="34" t="s">
        <v>213</v>
      </c>
      <c r="C139" s="35">
        <v>2.27</v>
      </c>
      <c r="D139" s="36"/>
      <c r="E139" s="35"/>
      <c r="F139" s="36"/>
      <c r="G139" s="35">
        <v>57.6</v>
      </c>
      <c r="H139" s="36"/>
      <c r="I139" s="35"/>
      <c r="J139" s="37"/>
      <c r="K139" s="38">
        <f t="shared" si="3"/>
        <v>0</v>
      </c>
    </row>
    <row r="140" spans="1:11" ht="12.75">
      <c r="A140" s="33" t="s">
        <v>214</v>
      </c>
      <c r="B140" s="34" t="s">
        <v>215</v>
      </c>
      <c r="C140" s="35">
        <v>2.27</v>
      </c>
      <c r="D140" s="36"/>
      <c r="E140" s="35"/>
      <c r="F140" s="36"/>
      <c r="G140" s="35">
        <v>51.2</v>
      </c>
      <c r="H140" s="36"/>
      <c r="I140" s="35"/>
      <c r="J140" s="37"/>
      <c r="K140" s="38">
        <f t="shared" si="3"/>
        <v>0</v>
      </c>
    </row>
    <row r="141" spans="1:11" ht="12.75">
      <c r="A141" s="33" t="s">
        <v>216</v>
      </c>
      <c r="B141" s="34" t="s">
        <v>217</v>
      </c>
      <c r="C141" s="35">
        <v>1.45</v>
      </c>
      <c r="D141" s="36"/>
      <c r="E141" s="35"/>
      <c r="F141" s="36"/>
      <c r="G141" s="35"/>
      <c r="H141" s="36"/>
      <c r="I141" s="35"/>
      <c r="J141" s="37"/>
      <c r="K141" s="38">
        <f t="shared" si="3"/>
        <v>0</v>
      </c>
    </row>
    <row r="142" spans="1:11" ht="12.75">
      <c r="A142" s="33" t="s">
        <v>218</v>
      </c>
      <c r="B142" s="34" t="s">
        <v>219</v>
      </c>
      <c r="C142" s="35">
        <v>2.27</v>
      </c>
      <c r="D142" s="36"/>
      <c r="E142" s="35"/>
      <c r="F142" s="36"/>
      <c r="G142" s="35">
        <v>17.92</v>
      </c>
      <c r="H142" s="36"/>
      <c r="I142" s="35"/>
      <c r="J142" s="37"/>
      <c r="K142" s="38">
        <f t="shared" si="3"/>
        <v>0</v>
      </c>
    </row>
    <row r="143" spans="1:11" ht="12.75">
      <c r="A143" s="33" t="s">
        <v>220</v>
      </c>
      <c r="B143" s="34" t="s">
        <v>221</v>
      </c>
      <c r="C143" s="35">
        <v>2.27</v>
      </c>
      <c r="D143" s="36"/>
      <c r="E143" s="35"/>
      <c r="F143" s="36"/>
      <c r="G143" s="35">
        <v>143.46</v>
      </c>
      <c r="H143" s="36"/>
      <c r="I143" s="35"/>
      <c r="J143" s="37"/>
      <c r="K143" s="38">
        <f t="shared" si="3"/>
        <v>0</v>
      </c>
    </row>
    <row r="144" spans="1:11" ht="12.75">
      <c r="A144" s="33" t="s">
        <v>223</v>
      </c>
      <c r="B144" s="34" t="s">
        <v>222</v>
      </c>
      <c r="C144" s="35"/>
      <c r="D144" s="36"/>
      <c r="E144" s="35"/>
      <c r="F144" s="36"/>
      <c r="G144" s="35">
        <v>6.72</v>
      </c>
      <c r="H144" s="36"/>
      <c r="I144" s="35"/>
      <c r="J144" s="37"/>
      <c r="K144" s="38">
        <f t="shared" si="3"/>
        <v>0</v>
      </c>
    </row>
    <row r="145" spans="1:11" ht="12.75">
      <c r="A145" s="33" t="s">
        <v>224</v>
      </c>
      <c r="B145" s="34" t="s">
        <v>225</v>
      </c>
      <c r="C145" s="35"/>
      <c r="D145" s="36"/>
      <c r="E145" s="35">
        <v>13.86</v>
      </c>
      <c r="F145" s="36"/>
      <c r="G145" s="35"/>
      <c r="H145" s="36"/>
      <c r="I145" s="35"/>
      <c r="J145" s="37"/>
      <c r="K145" s="38">
        <f t="shared" si="3"/>
        <v>0</v>
      </c>
    </row>
    <row r="146" spans="1:11" ht="12.75">
      <c r="A146" s="33" t="s">
        <v>226</v>
      </c>
      <c r="B146" s="34" t="s">
        <v>227</v>
      </c>
      <c r="C146" s="35">
        <v>2.27</v>
      </c>
      <c r="D146" s="36"/>
      <c r="E146" s="35"/>
      <c r="F146" s="36"/>
      <c r="G146" s="35"/>
      <c r="H146" s="36"/>
      <c r="I146" s="35"/>
      <c r="J146" s="37"/>
      <c r="K146" s="38">
        <f t="shared" si="3"/>
        <v>0</v>
      </c>
    </row>
    <row r="147" spans="1:11" ht="12.75">
      <c r="A147" s="39" t="s">
        <v>228</v>
      </c>
      <c r="B147" s="34" t="s">
        <v>229</v>
      </c>
      <c r="C147" s="40">
        <v>2.27</v>
      </c>
      <c r="D147" s="22"/>
      <c r="E147" s="40"/>
      <c r="F147" s="22"/>
      <c r="G147" s="40">
        <v>128</v>
      </c>
      <c r="H147" s="22"/>
      <c r="I147" s="40"/>
      <c r="J147" s="41"/>
      <c r="K147" s="38">
        <f t="shared" si="3"/>
        <v>0</v>
      </c>
    </row>
    <row r="148" spans="1:11" ht="12.75">
      <c r="A148" s="43" t="s">
        <v>230</v>
      </c>
      <c r="B148" s="34" t="s">
        <v>231</v>
      </c>
      <c r="C148" s="35"/>
      <c r="D148" s="36"/>
      <c r="E148" s="35"/>
      <c r="F148" s="36"/>
      <c r="G148" s="35">
        <v>26.88</v>
      </c>
      <c r="H148" s="36"/>
      <c r="I148" s="35"/>
      <c r="J148" s="36"/>
      <c r="K148" s="38">
        <f t="shared" si="3"/>
        <v>0</v>
      </c>
    </row>
    <row r="149" spans="1:11" ht="12.75">
      <c r="A149" s="43" t="s">
        <v>232</v>
      </c>
      <c r="B149" s="34" t="s">
        <v>233</v>
      </c>
      <c r="C149" s="35"/>
      <c r="D149" s="36"/>
      <c r="E149" s="35">
        <v>12.58</v>
      </c>
      <c r="F149" s="36"/>
      <c r="G149" s="35">
        <v>44.8</v>
      </c>
      <c r="H149" s="36"/>
      <c r="I149" s="35"/>
      <c r="J149" s="36"/>
      <c r="K149" s="38">
        <f t="shared" si="3"/>
        <v>0</v>
      </c>
    </row>
    <row r="150" spans="1:11" ht="12.75">
      <c r="A150" s="43" t="s">
        <v>234</v>
      </c>
      <c r="B150" s="44" t="s">
        <v>235</v>
      </c>
      <c r="C150" s="35"/>
      <c r="D150" s="36"/>
      <c r="E150" s="35"/>
      <c r="F150" s="36"/>
      <c r="G150" s="35">
        <v>44.8</v>
      </c>
      <c r="H150" s="36"/>
      <c r="I150" s="35"/>
      <c r="J150" s="35"/>
      <c r="K150" s="38">
        <f t="shared" si="3"/>
        <v>0</v>
      </c>
    </row>
    <row r="151" spans="1:11" ht="12.75">
      <c r="A151" s="43" t="s">
        <v>236</v>
      </c>
      <c r="B151" s="44" t="s">
        <v>237</v>
      </c>
      <c r="C151" s="35">
        <v>2.27</v>
      </c>
      <c r="D151" s="36"/>
      <c r="E151" s="35"/>
      <c r="F151" s="36"/>
      <c r="G151" s="35">
        <v>89.6</v>
      </c>
      <c r="H151" s="36"/>
      <c r="I151" s="35"/>
      <c r="J151" s="35"/>
      <c r="K151" s="38">
        <f t="shared" si="3"/>
        <v>0</v>
      </c>
    </row>
    <row r="152" spans="1:11" ht="12.75">
      <c r="A152" s="45" t="s">
        <v>238</v>
      </c>
      <c r="B152" s="44" t="s">
        <v>239</v>
      </c>
      <c r="C152" s="35"/>
      <c r="D152" s="36"/>
      <c r="E152" s="35">
        <v>13.22</v>
      </c>
      <c r="F152" s="36"/>
      <c r="G152" s="35"/>
      <c r="H152" s="36"/>
      <c r="I152" s="35"/>
      <c r="J152" s="36"/>
      <c r="K152" s="38">
        <f t="shared" si="3"/>
        <v>0</v>
      </c>
    </row>
    <row r="153" spans="1:11" ht="12.75">
      <c r="A153" s="43" t="s">
        <v>240</v>
      </c>
      <c r="B153" s="44" t="s">
        <v>241</v>
      </c>
      <c r="C153" s="35"/>
      <c r="D153" s="36"/>
      <c r="E153" s="35"/>
      <c r="F153" s="36"/>
      <c r="G153" s="35"/>
      <c r="H153" s="36"/>
      <c r="I153" s="35"/>
      <c r="J153" s="36"/>
      <c r="K153" s="38">
        <f t="shared" si="3"/>
        <v>0</v>
      </c>
    </row>
    <row r="154" spans="1:11" ht="12.75">
      <c r="A154" s="43" t="s">
        <v>242</v>
      </c>
      <c r="B154" s="44" t="s">
        <v>243</v>
      </c>
      <c r="C154" s="35"/>
      <c r="D154" s="36"/>
      <c r="E154" s="35"/>
      <c r="F154" s="36"/>
      <c r="G154" s="35"/>
      <c r="H154" s="36"/>
      <c r="I154" s="35"/>
      <c r="J154" s="36"/>
      <c r="K154" s="38">
        <f t="shared" si="3"/>
        <v>0</v>
      </c>
    </row>
    <row r="155" spans="1:11" ht="12.75">
      <c r="A155" s="43" t="s">
        <v>244</v>
      </c>
      <c r="B155" s="44" t="s">
        <v>245</v>
      </c>
      <c r="C155" s="35">
        <v>2.27</v>
      </c>
      <c r="D155" s="36"/>
      <c r="E155" s="35"/>
      <c r="F155" s="36"/>
      <c r="G155" s="35"/>
      <c r="H155" s="36"/>
      <c r="I155" s="35"/>
      <c r="J155" s="36"/>
      <c r="K155" s="38">
        <f t="shared" si="3"/>
        <v>0</v>
      </c>
    </row>
    <row r="156" spans="1:11" ht="12.75">
      <c r="A156" s="43" t="s">
        <v>246</v>
      </c>
      <c r="B156" s="44" t="s">
        <v>247</v>
      </c>
      <c r="C156" s="35"/>
      <c r="D156" s="36"/>
      <c r="E156" s="35"/>
      <c r="F156" s="36"/>
      <c r="G156" s="35">
        <v>102.4</v>
      </c>
      <c r="H156" s="36"/>
      <c r="I156" s="35"/>
      <c r="J156" s="36"/>
      <c r="K156" s="38">
        <f t="shared" si="3"/>
        <v>0</v>
      </c>
    </row>
    <row r="157" spans="1:11" ht="12.75">
      <c r="A157" s="43" t="s">
        <v>248</v>
      </c>
      <c r="B157" s="44" t="s">
        <v>249</v>
      </c>
      <c r="C157" s="35"/>
      <c r="D157" s="36"/>
      <c r="E157" s="35"/>
      <c r="F157" s="36"/>
      <c r="G157" s="35">
        <v>38.4</v>
      </c>
      <c r="H157" s="36"/>
      <c r="I157" s="35"/>
      <c r="J157" s="36"/>
      <c r="K157" s="38">
        <f t="shared" si="3"/>
        <v>0</v>
      </c>
    </row>
    <row r="158" spans="1:11" ht="12.75">
      <c r="A158" s="43" t="s">
        <v>250</v>
      </c>
      <c r="B158" s="44" t="s">
        <v>251</v>
      </c>
      <c r="C158" s="35"/>
      <c r="D158" s="36"/>
      <c r="E158" s="35"/>
      <c r="F158" s="36"/>
      <c r="G158" s="35">
        <v>143.46</v>
      </c>
      <c r="H158" s="36"/>
      <c r="I158" s="35"/>
      <c r="J158" s="36"/>
      <c r="K158" s="38">
        <f t="shared" si="3"/>
        <v>0</v>
      </c>
    </row>
    <row r="159" spans="1:11" ht="12.75">
      <c r="A159" s="43" t="s">
        <v>252</v>
      </c>
      <c r="B159" s="44" t="s">
        <v>253</v>
      </c>
      <c r="C159" s="35">
        <v>2.27</v>
      </c>
      <c r="D159" s="36"/>
      <c r="E159" s="35"/>
      <c r="F159" s="36"/>
      <c r="G159" s="35">
        <v>102.4</v>
      </c>
      <c r="H159" s="36"/>
      <c r="I159" s="35"/>
      <c r="J159" s="36"/>
      <c r="K159" s="38">
        <f t="shared" si="3"/>
        <v>0</v>
      </c>
    </row>
    <row r="160" spans="1:11" ht="12.75">
      <c r="A160" s="43" t="s">
        <v>254</v>
      </c>
      <c r="B160" s="44" t="s">
        <v>255</v>
      </c>
      <c r="C160" s="35">
        <v>2.27</v>
      </c>
      <c r="D160" s="36"/>
      <c r="E160" s="35"/>
      <c r="F160" s="36"/>
      <c r="G160" s="35"/>
      <c r="H160" s="36"/>
      <c r="I160" s="35"/>
      <c r="J160" s="36"/>
      <c r="K160" s="38">
        <f t="shared" si="3"/>
        <v>0</v>
      </c>
    </row>
    <row r="161" spans="1:11" ht="12.75">
      <c r="A161" s="13"/>
      <c r="B161" s="9"/>
      <c r="C161" s="9"/>
      <c r="D161" s="9"/>
      <c r="F161" s="9"/>
      <c r="G161" s="9"/>
      <c r="H161" s="101" t="s">
        <v>335</v>
      </c>
      <c r="I161" s="101"/>
      <c r="J161" s="102">
        <f>SUM(K132:K160)</f>
        <v>0</v>
      </c>
      <c r="K161" s="103"/>
    </row>
    <row r="162" spans="1:11" ht="12.75">
      <c r="A162" s="97" t="s">
        <v>286</v>
      </c>
      <c r="B162" s="98"/>
      <c r="C162" s="98"/>
      <c r="D162" s="98"/>
      <c r="E162" s="98"/>
      <c r="F162" s="98"/>
      <c r="G162" s="98"/>
      <c r="H162" s="98"/>
      <c r="I162" s="98"/>
      <c r="J162" s="98"/>
      <c r="K162" s="99"/>
    </row>
    <row r="163" spans="1:11" ht="13.5" thickBot="1">
      <c r="A163" s="50" t="s">
        <v>302</v>
      </c>
      <c r="B163" s="51"/>
      <c r="C163" s="48" t="s">
        <v>345</v>
      </c>
      <c r="D163" s="78" t="s">
        <v>258</v>
      </c>
      <c r="E163" s="80" t="s">
        <v>260</v>
      </c>
      <c r="F163" s="48"/>
      <c r="G163" s="48"/>
      <c r="H163" s="48"/>
      <c r="I163" s="48"/>
      <c r="J163" s="48"/>
      <c r="K163" s="79" t="s">
        <v>15</v>
      </c>
    </row>
    <row r="164" spans="1:11" ht="13.5" thickTop="1">
      <c r="A164" s="104" t="s">
        <v>269</v>
      </c>
      <c r="B164" s="105"/>
      <c r="C164" s="46">
        <v>1.32</v>
      </c>
      <c r="D164" s="52" t="s">
        <v>262</v>
      </c>
      <c r="E164" s="46"/>
      <c r="F164" s="52"/>
      <c r="G164" s="46"/>
      <c r="H164" s="52"/>
      <c r="I164" s="46"/>
      <c r="J164" s="52"/>
      <c r="K164" s="54">
        <v>0</v>
      </c>
    </row>
    <row r="165" spans="1:11" ht="12.75">
      <c r="A165" s="104" t="s">
        <v>270</v>
      </c>
      <c r="B165" s="105"/>
      <c r="C165" s="46">
        <v>0.96</v>
      </c>
      <c r="D165" s="52" t="s">
        <v>262</v>
      </c>
      <c r="E165" s="35"/>
      <c r="F165" s="36"/>
      <c r="G165" s="35"/>
      <c r="H165" s="36"/>
      <c r="I165" s="35"/>
      <c r="J165" s="36"/>
      <c r="K165" s="54">
        <v>0</v>
      </c>
    </row>
    <row r="166" spans="1:11" ht="12" customHeight="1">
      <c r="A166" s="104" t="s">
        <v>287</v>
      </c>
      <c r="B166" s="105"/>
      <c r="C166" s="46">
        <v>1000</v>
      </c>
      <c r="D166" s="52" t="s">
        <v>262</v>
      </c>
      <c r="E166" s="61"/>
      <c r="F166" s="52"/>
      <c r="G166" s="46"/>
      <c r="H166" s="52"/>
      <c r="I166" s="46"/>
      <c r="J166" s="53"/>
      <c r="K166" s="54">
        <f aca="true" t="shared" si="4" ref="K166:K176">SUM(C166*E166)</f>
        <v>0</v>
      </c>
    </row>
    <row r="167" spans="1:11" ht="12" customHeight="1">
      <c r="A167" s="104" t="s">
        <v>288</v>
      </c>
      <c r="B167" s="105"/>
      <c r="C167" s="46">
        <v>400</v>
      </c>
      <c r="D167" s="52" t="s">
        <v>262</v>
      </c>
      <c r="E167" s="61"/>
      <c r="F167" s="52"/>
      <c r="G167" s="46"/>
      <c r="H167" s="52"/>
      <c r="I167" s="46"/>
      <c r="J167" s="53"/>
      <c r="K167" s="54">
        <f t="shared" si="4"/>
        <v>0</v>
      </c>
    </row>
    <row r="168" spans="1:11" ht="12" customHeight="1">
      <c r="A168" s="104" t="s">
        <v>289</v>
      </c>
      <c r="B168" s="105"/>
      <c r="C168" s="46">
        <v>245</v>
      </c>
      <c r="D168" s="52" t="s">
        <v>262</v>
      </c>
      <c r="E168" s="61"/>
      <c r="F168" s="52"/>
      <c r="G168" s="46"/>
      <c r="H168" s="52"/>
      <c r="I168" s="46"/>
      <c r="J168" s="53"/>
      <c r="K168" s="54">
        <f t="shared" si="4"/>
        <v>0</v>
      </c>
    </row>
    <row r="169" spans="1:11" ht="12" customHeight="1">
      <c r="A169" s="104" t="s">
        <v>290</v>
      </c>
      <c r="B169" s="105"/>
      <c r="C169" s="46">
        <v>460</v>
      </c>
      <c r="D169" s="52" t="s">
        <v>262</v>
      </c>
      <c r="E169" s="61"/>
      <c r="F169" s="52"/>
      <c r="G169" s="46"/>
      <c r="H169" s="52"/>
      <c r="I169" s="46"/>
      <c r="J169" s="53"/>
      <c r="K169" s="54">
        <f t="shared" si="4"/>
        <v>0</v>
      </c>
    </row>
    <row r="170" spans="1:11" ht="12" customHeight="1">
      <c r="A170" s="104" t="s">
        <v>293</v>
      </c>
      <c r="B170" s="105"/>
      <c r="C170" s="46">
        <v>163</v>
      </c>
      <c r="D170" s="52" t="s">
        <v>262</v>
      </c>
      <c r="E170" s="61"/>
      <c r="F170" s="52"/>
      <c r="G170" s="46"/>
      <c r="H170" s="52"/>
      <c r="I170" s="46"/>
      <c r="J170" s="53"/>
      <c r="K170" s="54">
        <f>SUM(C170*E170)</f>
        <v>0</v>
      </c>
    </row>
    <row r="171" spans="1:11" ht="12" customHeight="1">
      <c r="A171" s="104" t="s">
        <v>297</v>
      </c>
      <c r="B171" s="105"/>
      <c r="C171" s="46">
        <v>163</v>
      </c>
      <c r="D171" s="52" t="s">
        <v>262</v>
      </c>
      <c r="E171" s="61"/>
      <c r="F171" s="52"/>
      <c r="G171" s="46"/>
      <c r="H171" s="52"/>
      <c r="I171" s="46"/>
      <c r="J171" s="53"/>
      <c r="K171" s="54">
        <f>SUM(C171*E171)</f>
        <v>0</v>
      </c>
    </row>
    <row r="172" spans="1:11" ht="12" customHeight="1">
      <c r="A172" s="104" t="s">
        <v>298</v>
      </c>
      <c r="B172" s="105"/>
      <c r="C172" s="46">
        <v>400</v>
      </c>
      <c r="D172" s="52" t="s">
        <v>262</v>
      </c>
      <c r="E172" s="61"/>
      <c r="F172" s="52"/>
      <c r="G172" s="46"/>
      <c r="H172" s="52"/>
      <c r="I172" s="46"/>
      <c r="J172" s="53"/>
      <c r="K172" s="54">
        <f>SUM(C172*E172)</f>
        <v>0</v>
      </c>
    </row>
    <row r="173" spans="1:11" ht="12" customHeight="1">
      <c r="A173" s="104" t="s">
        <v>299</v>
      </c>
      <c r="B173" s="105"/>
      <c r="C173" s="46">
        <v>50</v>
      </c>
      <c r="D173" s="52" t="s">
        <v>262</v>
      </c>
      <c r="E173" s="61"/>
      <c r="F173" s="52"/>
      <c r="G173" s="46"/>
      <c r="H173" s="52"/>
      <c r="I173" s="46"/>
      <c r="J173" s="53"/>
      <c r="K173" s="54">
        <f>SUM(C173*E173)</f>
        <v>0</v>
      </c>
    </row>
    <row r="174" spans="1:11" ht="12" customHeight="1">
      <c r="A174" s="104" t="s">
        <v>300</v>
      </c>
      <c r="B174" s="105"/>
      <c r="C174" s="46">
        <v>800</v>
      </c>
      <c r="D174" s="52" t="s">
        <v>262</v>
      </c>
      <c r="E174" s="61"/>
      <c r="F174" s="52"/>
      <c r="G174" s="46"/>
      <c r="H174" s="52"/>
      <c r="I174" s="46"/>
      <c r="J174" s="53"/>
      <c r="K174" s="54">
        <f>SUM(C174*E174)</f>
        <v>0</v>
      </c>
    </row>
    <row r="175" spans="1:11" ht="12" customHeight="1">
      <c r="A175" s="104" t="s">
        <v>295</v>
      </c>
      <c r="B175" s="105"/>
      <c r="C175" s="46">
        <v>1500</v>
      </c>
      <c r="D175" s="52" t="s">
        <v>262</v>
      </c>
      <c r="E175" s="61"/>
      <c r="F175" s="52"/>
      <c r="G175" s="46"/>
      <c r="H175" s="52"/>
      <c r="I175" s="46"/>
      <c r="J175" s="53"/>
      <c r="K175" s="54">
        <f t="shared" si="4"/>
        <v>0</v>
      </c>
    </row>
    <row r="176" spans="1:11" ht="12" customHeight="1">
      <c r="A176" s="104" t="s">
        <v>296</v>
      </c>
      <c r="B176" s="105"/>
      <c r="C176" s="46">
        <v>2000</v>
      </c>
      <c r="D176" s="52" t="s">
        <v>262</v>
      </c>
      <c r="E176" s="61"/>
      <c r="F176" s="52"/>
      <c r="G176" s="46"/>
      <c r="H176" s="52"/>
      <c r="I176" s="46"/>
      <c r="J176" s="53"/>
      <c r="K176" s="54">
        <f t="shared" si="4"/>
        <v>0</v>
      </c>
    </row>
    <row r="177" spans="1:11" ht="12" customHeight="1">
      <c r="A177" s="104" t="s">
        <v>291</v>
      </c>
      <c r="B177" s="105"/>
      <c r="C177" s="46">
        <v>60</v>
      </c>
      <c r="D177" s="52" t="s">
        <v>262</v>
      </c>
      <c r="E177" s="61"/>
      <c r="F177" s="52"/>
      <c r="G177" s="46"/>
      <c r="H177" s="52"/>
      <c r="I177" s="46"/>
      <c r="J177" s="53"/>
      <c r="K177" s="54">
        <f>SUM(C177*E177)</f>
        <v>0</v>
      </c>
    </row>
    <row r="178" spans="1:11" ht="12" customHeight="1">
      <c r="A178" s="104" t="s">
        <v>292</v>
      </c>
      <c r="B178" s="105"/>
      <c r="C178" s="46">
        <v>85</v>
      </c>
      <c r="D178" s="52" t="s">
        <v>262</v>
      </c>
      <c r="E178" s="61"/>
      <c r="F178" s="52"/>
      <c r="G178" s="46"/>
      <c r="H178" s="52"/>
      <c r="I178" s="46"/>
      <c r="J178" s="53"/>
      <c r="K178" s="54">
        <f>SUM(C178*E178)</f>
        <v>0</v>
      </c>
    </row>
    <row r="179" spans="1:11" ht="12" customHeight="1">
      <c r="A179" s="104" t="s">
        <v>294</v>
      </c>
      <c r="B179" s="105"/>
      <c r="C179" s="46">
        <v>22</v>
      </c>
      <c r="D179" s="52" t="s">
        <v>259</v>
      </c>
      <c r="E179" s="61"/>
      <c r="F179" s="52"/>
      <c r="G179" s="46"/>
      <c r="H179" s="52"/>
      <c r="I179" s="46"/>
      <c r="J179" s="53"/>
      <c r="K179" s="54">
        <f>SUM(C179*E179)</f>
        <v>0</v>
      </c>
    </row>
    <row r="180" spans="1:11" ht="12" customHeight="1">
      <c r="A180" s="57"/>
      <c r="B180" s="58"/>
      <c r="C180" s="56"/>
      <c r="D180" s="55"/>
      <c r="E180" s="66"/>
      <c r="F180" s="55"/>
      <c r="G180" s="56"/>
      <c r="H180" s="55"/>
      <c r="I180" s="56"/>
      <c r="J180" s="55"/>
      <c r="K180" s="67"/>
    </row>
    <row r="181" spans="1:11" ht="12.75">
      <c r="A181" s="97" t="s">
        <v>339</v>
      </c>
      <c r="B181" s="98"/>
      <c r="C181" s="98"/>
      <c r="D181" s="98"/>
      <c r="E181" s="98"/>
      <c r="F181" s="98"/>
      <c r="G181" s="98"/>
      <c r="H181" s="98"/>
      <c r="I181" s="98"/>
      <c r="J181" s="98"/>
      <c r="K181" s="99"/>
    </row>
    <row r="182" spans="1:11" ht="13.5" thickBot="1">
      <c r="A182" s="50" t="s">
        <v>302</v>
      </c>
      <c r="B182" s="51"/>
      <c r="C182" s="48" t="s">
        <v>345</v>
      </c>
      <c r="D182" s="48" t="s">
        <v>258</v>
      </c>
      <c r="E182" s="48" t="s">
        <v>260</v>
      </c>
      <c r="F182" s="48"/>
      <c r="G182" s="48"/>
      <c r="H182" s="48"/>
      <c r="I182" s="48"/>
      <c r="J182" s="48"/>
      <c r="K182" s="49" t="s">
        <v>15</v>
      </c>
    </row>
    <row r="183" spans="1:11" ht="13.5" thickTop="1">
      <c r="A183" s="113" t="s">
        <v>327</v>
      </c>
      <c r="B183" s="114"/>
      <c r="C183" s="29">
        <v>18.89</v>
      </c>
      <c r="D183" s="30" t="s">
        <v>306</v>
      </c>
      <c r="E183" s="60"/>
      <c r="F183" s="30"/>
      <c r="G183" s="29"/>
      <c r="H183" s="30"/>
      <c r="I183" s="29"/>
      <c r="J183" s="31"/>
      <c r="K183" s="32">
        <f aca="true" t="shared" si="5" ref="K183:K188">SUM(C183*E183)</f>
        <v>0</v>
      </c>
    </row>
    <row r="184" spans="1:11" ht="12.75">
      <c r="A184" s="104" t="s">
        <v>328</v>
      </c>
      <c r="B184" s="105"/>
      <c r="C184" s="46">
        <v>111.17</v>
      </c>
      <c r="D184" s="52" t="s">
        <v>262</v>
      </c>
      <c r="E184" s="61"/>
      <c r="F184" s="52"/>
      <c r="G184" s="46"/>
      <c r="H184" s="52"/>
      <c r="I184" s="46"/>
      <c r="J184" s="53"/>
      <c r="K184" s="54">
        <f t="shared" si="5"/>
        <v>0</v>
      </c>
    </row>
    <row r="185" spans="1:11" ht="12.75">
      <c r="A185" s="104" t="s">
        <v>329</v>
      </c>
      <c r="B185" s="105"/>
      <c r="C185" s="46">
        <v>277.63</v>
      </c>
      <c r="D185" s="52" t="s">
        <v>262</v>
      </c>
      <c r="E185" s="61"/>
      <c r="F185" s="52"/>
      <c r="G185" s="46"/>
      <c r="H185" s="52"/>
      <c r="I185" s="46"/>
      <c r="J185" s="53"/>
      <c r="K185" s="54">
        <f t="shared" si="5"/>
        <v>0</v>
      </c>
    </row>
    <row r="186" spans="1:11" ht="12.75">
      <c r="A186" s="104" t="s">
        <v>330</v>
      </c>
      <c r="B186" s="105"/>
      <c r="C186" s="46">
        <v>10.54</v>
      </c>
      <c r="D186" s="52" t="s">
        <v>306</v>
      </c>
      <c r="E186" s="61"/>
      <c r="F186" s="52"/>
      <c r="G186" s="46"/>
      <c r="H186" s="52"/>
      <c r="I186" s="46"/>
      <c r="J186" s="53"/>
      <c r="K186" s="54">
        <f t="shared" si="5"/>
        <v>0</v>
      </c>
    </row>
    <row r="187" spans="1:11" ht="12.75">
      <c r="A187" s="104" t="s">
        <v>331</v>
      </c>
      <c r="B187" s="105"/>
      <c r="C187" s="46">
        <v>1.2</v>
      </c>
      <c r="D187" s="52" t="s">
        <v>306</v>
      </c>
      <c r="E187" s="61"/>
      <c r="F187" s="52"/>
      <c r="G187" s="46"/>
      <c r="H187" s="52"/>
      <c r="I187" s="46"/>
      <c r="J187" s="53"/>
      <c r="K187" s="54">
        <f t="shared" si="5"/>
        <v>0</v>
      </c>
    </row>
    <row r="188" spans="1:11" ht="12.75">
      <c r="A188" s="104" t="s">
        <v>332</v>
      </c>
      <c r="B188" s="105"/>
      <c r="C188" s="46">
        <v>5</v>
      </c>
      <c r="D188" s="52" t="s">
        <v>262</v>
      </c>
      <c r="E188" s="61"/>
      <c r="F188" s="52"/>
      <c r="G188" s="46"/>
      <c r="H188" s="52"/>
      <c r="I188" s="46"/>
      <c r="J188" s="53"/>
      <c r="K188" s="54">
        <f t="shared" si="5"/>
        <v>0</v>
      </c>
    </row>
    <row r="189" spans="1:11" ht="12.75">
      <c r="A189" s="13"/>
      <c r="B189" s="9"/>
      <c r="C189" s="9"/>
      <c r="D189" s="9"/>
      <c r="F189" s="9"/>
      <c r="G189" s="9"/>
      <c r="H189" s="101" t="s">
        <v>335</v>
      </c>
      <c r="I189" s="101"/>
      <c r="J189" s="102">
        <f>SUM(K164:K188)</f>
        <v>0</v>
      </c>
      <c r="K189" s="103"/>
    </row>
    <row r="190" spans="1:11" ht="12.75">
      <c r="A190" s="97" t="s">
        <v>301</v>
      </c>
      <c r="B190" s="98"/>
      <c r="C190" s="98"/>
      <c r="D190" s="98"/>
      <c r="E190" s="98"/>
      <c r="F190" s="98"/>
      <c r="G190" s="98"/>
      <c r="H190" s="98"/>
      <c r="I190" s="98"/>
      <c r="J190" s="98"/>
      <c r="K190" s="99"/>
    </row>
    <row r="191" spans="1:11" ht="13.5" thickBot="1">
      <c r="A191" s="50" t="s">
        <v>302</v>
      </c>
      <c r="B191" s="51"/>
      <c r="C191" s="48" t="s">
        <v>345</v>
      </c>
      <c r="D191" s="48" t="s">
        <v>258</v>
      </c>
      <c r="E191" s="48" t="s">
        <v>260</v>
      </c>
      <c r="F191" s="48"/>
      <c r="G191" s="48"/>
      <c r="H191" s="48"/>
      <c r="I191" s="48"/>
      <c r="J191" s="48"/>
      <c r="K191" s="49" t="s">
        <v>15</v>
      </c>
    </row>
    <row r="192" spans="1:11" ht="13.5" thickTop="1">
      <c r="A192" s="104" t="s">
        <v>263</v>
      </c>
      <c r="B192" s="105"/>
      <c r="C192" s="46">
        <v>0.51</v>
      </c>
      <c r="D192" s="52" t="s">
        <v>264</v>
      </c>
      <c r="E192" s="61"/>
      <c r="F192" s="52"/>
      <c r="G192" s="46"/>
      <c r="H192" s="52"/>
      <c r="I192" s="46"/>
      <c r="J192" s="53"/>
      <c r="K192" s="54">
        <f>SUM(C192*E192)</f>
        <v>0</v>
      </c>
    </row>
    <row r="193" spans="1:11" ht="12" customHeight="1">
      <c r="A193" s="104" t="s">
        <v>303</v>
      </c>
      <c r="B193" s="105"/>
      <c r="C193" s="46">
        <v>74.3</v>
      </c>
      <c r="D193" s="52" t="s">
        <v>259</v>
      </c>
      <c r="E193" s="61"/>
      <c r="F193" s="52"/>
      <c r="G193" s="46"/>
      <c r="H193" s="52"/>
      <c r="I193" s="46"/>
      <c r="J193" s="53"/>
      <c r="K193" s="54">
        <f aca="true" t="shared" si="6" ref="K193:K211">SUM(C193*E193)</f>
        <v>0</v>
      </c>
    </row>
    <row r="194" spans="1:11" ht="12" customHeight="1">
      <c r="A194" s="104" t="s">
        <v>305</v>
      </c>
      <c r="B194" s="105"/>
      <c r="C194" s="46">
        <v>1.2</v>
      </c>
      <c r="D194" s="52" t="s">
        <v>306</v>
      </c>
      <c r="E194" s="61"/>
      <c r="F194" s="52"/>
      <c r="G194" s="46"/>
      <c r="H194" s="52"/>
      <c r="I194" s="46"/>
      <c r="J194" s="53"/>
      <c r="K194" s="54">
        <f t="shared" si="6"/>
        <v>0</v>
      </c>
    </row>
    <row r="195" spans="1:11" ht="12" customHeight="1">
      <c r="A195" s="104" t="s">
        <v>307</v>
      </c>
      <c r="B195" s="105"/>
      <c r="C195" s="46">
        <v>1.26</v>
      </c>
      <c r="D195" s="52" t="s">
        <v>259</v>
      </c>
      <c r="E195" s="61"/>
      <c r="F195" s="52"/>
      <c r="G195" s="46"/>
      <c r="H195" s="52"/>
      <c r="I195" s="46"/>
      <c r="J195" s="53"/>
      <c r="K195" s="54">
        <f t="shared" si="6"/>
        <v>0</v>
      </c>
    </row>
    <row r="196" spans="1:11" ht="12" customHeight="1">
      <c r="A196" s="104" t="s">
        <v>308</v>
      </c>
      <c r="B196" s="105"/>
      <c r="C196" s="46">
        <v>1.27</v>
      </c>
      <c r="D196" s="52" t="s">
        <v>264</v>
      </c>
      <c r="E196" s="61"/>
      <c r="F196" s="52"/>
      <c r="G196" s="46"/>
      <c r="H196" s="52"/>
      <c r="I196" s="46"/>
      <c r="J196" s="53"/>
      <c r="K196" s="54">
        <f t="shared" si="6"/>
        <v>0</v>
      </c>
    </row>
    <row r="197" spans="1:11" ht="12" customHeight="1">
      <c r="A197" s="104" t="s">
        <v>309</v>
      </c>
      <c r="B197" s="105"/>
      <c r="C197" s="46">
        <v>3.25</v>
      </c>
      <c r="D197" s="52" t="s">
        <v>264</v>
      </c>
      <c r="E197" s="61"/>
      <c r="F197" s="52"/>
      <c r="G197" s="46"/>
      <c r="H197" s="52"/>
      <c r="I197" s="46"/>
      <c r="J197" s="53"/>
      <c r="K197" s="54">
        <f t="shared" si="6"/>
        <v>0</v>
      </c>
    </row>
    <row r="198" spans="1:11" ht="12" customHeight="1">
      <c r="A198" s="104" t="s">
        <v>310</v>
      </c>
      <c r="B198" s="105"/>
      <c r="C198" s="46">
        <v>0.32</v>
      </c>
      <c r="D198" s="52" t="s">
        <v>264</v>
      </c>
      <c r="E198" s="61"/>
      <c r="F198" s="52"/>
      <c r="G198" s="46"/>
      <c r="H198" s="52"/>
      <c r="I198" s="46"/>
      <c r="J198" s="53"/>
      <c r="K198" s="54">
        <f t="shared" si="6"/>
        <v>0</v>
      </c>
    </row>
    <row r="199" spans="1:11" ht="12" customHeight="1">
      <c r="A199" s="104" t="s">
        <v>311</v>
      </c>
      <c r="B199" s="105"/>
      <c r="C199" s="46">
        <v>9.3</v>
      </c>
      <c r="D199" s="52" t="s">
        <v>306</v>
      </c>
      <c r="E199" s="61"/>
      <c r="F199" s="52"/>
      <c r="G199" s="46"/>
      <c r="H199" s="52"/>
      <c r="I199" s="46"/>
      <c r="J199" s="53"/>
      <c r="K199" s="54">
        <f t="shared" si="6"/>
        <v>0</v>
      </c>
    </row>
    <row r="200" spans="1:11" ht="12" customHeight="1">
      <c r="A200" s="104" t="s">
        <v>312</v>
      </c>
      <c r="B200" s="105"/>
      <c r="C200" s="46">
        <v>14</v>
      </c>
      <c r="D200" s="52" t="s">
        <v>306</v>
      </c>
      <c r="E200" s="61"/>
      <c r="F200" s="52"/>
      <c r="G200" s="46"/>
      <c r="H200" s="52"/>
      <c r="I200" s="46"/>
      <c r="J200" s="53"/>
      <c r="K200" s="54">
        <f t="shared" si="6"/>
        <v>0</v>
      </c>
    </row>
    <row r="201" spans="1:11" ht="12" customHeight="1">
      <c r="A201" s="104" t="s">
        <v>313</v>
      </c>
      <c r="B201" s="105"/>
      <c r="C201" s="46">
        <v>18</v>
      </c>
      <c r="D201" s="52" t="s">
        <v>306</v>
      </c>
      <c r="E201" s="61"/>
      <c r="F201" s="52"/>
      <c r="G201" s="46"/>
      <c r="H201" s="52"/>
      <c r="I201" s="46"/>
      <c r="J201" s="53"/>
      <c r="K201" s="54">
        <f t="shared" si="6"/>
        <v>0</v>
      </c>
    </row>
    <row r="202" spans="1:11" ht="12" customHeight="1">
      <c r="A202" s="104" t="s">
        <v>314</v>
      </c>
      <c r="B202" s="105"/>
      <c r="C202" s="46">
        <v>2</v>
      </c>
      <c r="D202" s="52" t="s">
        <v>264</v>
      </c>
      <c r="E202" s="61"/>
      <c r="F202" s="52"/>
      <c r="G202" s="46"/>
      <c r="H202" s="52"/>
      <c r="I202" s="46"/>
      <c r="J202" s="53"/>
      <c r="K202" s="54">
        <f t="shared" si="6"/>
        <v>0</v>
      </c>
    </row>
    <row r="203" spans="1:11" ht="12" customHeight="1">
      <c r="A203" s="104" t="s">
        <v>315</v>
      </c>
      <c r="B203" s="105"/>
      <c r="C203" s="46">
        <v>33.98</v>
      </c>
      <c r="D203" s="52" t="s">
        <v>259</v>
      </c>
      <c r="E203" s="61"/>
      <c r="F203" s="52"/>
      <c r="G203" s="46"/>
      <c r="H203" s="52"/>
      <c r="I203" s="46"/>
      <c r="J203" s="53"/>
      <c r="K203" s="54">
        <f t="shared" si="6"/>
        <v>0</v>
      </c>
    </row>
    <row r="204" spans="1:11" ht="12" customHeight="1">
      <c r="A204" s="104" t="s">
        <v>316</v>
      </c>
      <c r="B204" s="105"/>
      <c r="C204" s="46">
        <v>2546.68</v>
      </c>
      <c r="D204" s="52" t="s">
        <v>262</v>
      </c>
      <c r="E204" s="61"/>
      <c r="F204" s="52"/>
      <c r="G204" s="46"/>
      <c r="H204" s="52"/>
      <c r="I204" s="46"/>
      <c r="J204" s="53"/>
      <c r="K204" s="54">
        <f t="shared" si="6"/>
        <v>0</v>
      </c>
    </row>
    <row r="205" spans="1:11" ht="12" customHeight="1">
      <c r="A205" s="104" t="s">
        <v>317</v>
      </c>
      <c r="B205" s="105"/>
      <c r="C205" s="46">
        <v>1273.34</v>
      </c>
      <c r="D205" s="52" t="s">
        <v>262</v>
      </c>
      <c r="E205" s="61"/>
      <c r="F205" s="52"/>
      <c r="G205" s="46"/>
      <c r="H205" s="52"/>
      <c r="I205" s="46"/>
      <c r="J205" s="53"/>
      <c r="K205" s="54">
        <f t="shared" si="6"/>
        <v>0</v>
      </c>
    </row>
    <row r="206" spans="1:11" ht="12" customHeight="1">
      <c r="A206" s="104" t="s">
        <v>318</v>
      </c>
      <c r="B206" s="105"/>
      <c r="C206" s="46">
        <v>1695.11</v>
      </c>
      <c r="D206" s="52" t="s">
        <v>262</v>
      </c>
      <c r="E206" s="61"/>
      <c r="F206" s="52"/>
      <c r="G206" s="46"/>
      <c r="H206" s="52"/>
      <c r="I206" s="46"/>
      <c r="J206" s="53"/>
      <c r="K206" s="54">
        <f t="shared" si="6"/>
        <v>0</v>
      </c>
    </row>
    <row r="207" spans="1:11" ht="12" customHeight="1">
      <c r="A207" s="104" t="s">
        <v>319</v>
      </c>
      <c r="B207" s="105"/>
      <c r="C207" s="46">
        <v>15.57</v>
      </c>
      <c r="D207" s="52" t="s">
        <v>306</v>
      </c>
      <c r="E207" s="61"/>
      <c r="F207" s="52"/>
      <c r="G207" s="46"/>
      <c r="H207" s="52"/>
      <c r="I207" s="46"/>
      <c r="J207" s="53"/>
      <c r="K207" s="54">
        <f t="shared" si="6"/>
        <v>0</v>
      </c>
    </row>
    <row r="208" spans="1:11" ht="12" customHeight="1">
      <c r="A208" s="104" t="s">
        <v>320</v>
      </c>
      <c r="B208" s="105"/>
      <c r="C208" s="46">
        <v>59.6</v>
      </c>
      <c r="D208" s="52" t="s">
        <v>306</v>
      </c>
      <c r="E208" s="61"/>
      <c r="F208" s="52"/>
      <c r="G208" s="46"/>
      <c r="H208" s="52"/>
      <c r="I208" s="46"/>
      <c r="J208" s="53"/>
      <c r="K208" s="54">
        <f t="shared" si="6"/>
        <v>0</v>
      </c>
    </row>
    <row r="209" spans="1:11" ht="12" customHeight="1">
      <c r="A209" s="104" t="s">
        <v>321</v>
      </c>
      <c r="B209" s="105"/>
      <c r="C209" s="46">
        <v>5.24</v>
      </c>
      <c r="D209" s="52" t="s">
        <v>264</v>
      </c>
      <c r="E209" s="61"/>
      <c r="F209" s="52"/>
      <c r="G209" s="46"/>
      <c r="H209" s="52"/>
      <c r="I209" s="46"/>
      <c r="J209" s="53"/>
      <c r="K209" s="54">
        <f t="shared" si="6"/>
        <v>0</v>
      </c>
    </row>
    <row r="210" spans="1:11" ht="12" customHeight="1">
      <c r="A210" s="104" t="s">
        <v>322</v>
      </c>
      <c r="B210" s="105"/>
      <c r="C210" s="46">
        <v>6.48</v>
      </c>
      <c r="D210" s="52" t="s">
        <v>264</v>
      </c>
      <c r="E210" s="61"/>
      <c r="F210" s="52"/>
      <c r="G210" s="46"/>
      <c r="H210" s="52"/>
      <c r="I210" s="46"/>
      <c r="J210" s="53"/>
      <c r="K210" s="54">
        <f t="shared" si="6"/>
        <v>0</v>
      </c>
    </row>
    <row r="211" spans="1:11" ht="12" customHeight="1">
      <c r="A211" s="104" t="s">
        <v>323</v>
      </c>
      <c r="B211" s="105"/>
      <c r="C211" s="46">
        <v>432</v>
      </c>
      <c r="D211" s="52" t="s">
        <v>324</v>
      </c>
      <c r="E211" s="61"/>
      <c r="F211" s="52"/>
      <c r="G211" s="46"/>
      <c r="H211" s="52"/>
      <c r="I211" s="46"/>
      <c r="J211" s="53"/>
      <c r="K211" s="54">
        <f t="shared" si="6"/>
        <v>0</v>
      </c>
    </row>
    <row r="212" spans="8:11" ht="12.75">
      <c r="H212" s="101" t="s">
        <v>335</v>
      </c>
      <c r="I212" s="101"/>
      <c r="J212" s="102">
        <f>SUM(K192:K211)</f>
        <v>0</v>
      </c>
      <c r="K212" s="103"/>
    </row>
    <row r="213" spans="1:11" ht="12.75">
      <c r="A213" s="97" t="s">
        <v>256</v>
      </c>
      <c r="B213" s="98"/>
      <c r="C213" s="98"/>
      <c r="D213" s="98"/>
      <c r="E213" s="98"/>
      <c r="F213" s="98"/>
      <c r="G213" s="98"/>
      <c r="H213" s="98"/>
      <c r="I213" s="98"/>
      <c r="J213" s="98"/>
      <c r="K213" s="99"/>
    </row>
    <row r="214" spans="1:11" ht="13.5" thickBot="1">
      <c r="A214" s="50" t="s">
        <v>257</v>
      </c>
      <c r="B214" s="51"/>
      <c r="C214" s="48" t="s">
        <v>343</v>
      </c>
      <c r="D214" s="48" t="s">
        <v>258</v>
      </c>
      <c r="E214" s="48" t="s">
        <v>260</v>
      </c>
      <c r="F214" s="48"/>
      <c r="G214" s="48"/>
      <c r="H214" s="48"/>
      <c r="I214" s="48"/>
      <c r="J214" s="48"/>
      <c r="K214" s="49" t="s">
        <v>15</v>
      </c>
    </row>
    <row r="215" spans="1:11" ht="12" customHeight="1" thickTop="1">
      <c r="A215" s="116" t="s">
        <v>304</v>
      </c>
      <c r="B215" s="117"/>
      <c r="C215" s="88">
        <v>1.3</v>
      </c>
      <c r="D215" s="89" t="s">
        <v>259</v>
      </c>
      <c r="E215" s="90"/>
      <c r="F215" s="89"/>
      <c r="G215" s="88"/>
      <c r="H215" s="89"/>
      <c r="I215" s="88"/>
      <c r="J215" s="91"/>
      <c r="K215" s="92">
        <f>SUM(C215*E215)</f>
        <v>0</v>
      </c>
    </row>
    <row r="216" spans="1:11" ht="12" customHeight="1">
      <c r="A216" s="115" t="s">
        <v>325</v>
      </c>
      <c r="B216" s="115"/>
      <c r="C216" s="35">
        <v>35.73</v>
      </c>
      <c r="D216" s="36" t="s">
        <v>259</v>
      </c>
      <c r="E216" s="93"/>
      <c r="F216" s="36"/>
      <c r="G216" s="35"/>
      <c r="H216" s="36"/>
      <c r="I216" s="35"/>
      <c r="J216" s="36"/>
      <c r="K216" s="38">
        <f>SUM(C216*E216)</f>
        <v>0</v>
      </c>
    </row>
    <row r="217" spans="1:11" ht="12.75">
      <c r="A217" s="104" t="s">
        <v>341</v>
      </c>
      <c r="B217" s="105"/>
      <c r="C217" s="46">
        <v>37.88</v>
      </c>
      <c r="D217" s="52" t="s">
        <v>259</v>
      </c>
      <c r="E217" s="61"/>
      <c r="F217" s="52"/>
      <c r="G217" s="46"/>
      <c r="H217" s="52"/>
      <c r="I217" s="46"/>
      <c r="J217" s="53"/>
      <c r="K217" s="54">
        <f aca="true" t="shared" si="7" ref="K217:K226">SUM(C217*E217)</f>
        <v>0</v>
      </c>
    </row>
    <row r="218" spans="1:11" ht="12.75">
      <c r="A218" s="104" t="s">
        <v>272</v>
      </c>
      <c r="B218" s="105"/>
      <c r="C218" s="46">
        <v>42.06</v>
      </c>
      <c r="D218" s="52" t="s">
        <v>259</v>
      </c>
      <c r="E218" s="61"/>
      <c r="F218" s="52"/>
      <c r="G218" s="46"/>
      <c r="H218" s="52"/>
      <c r="I218" s="46"/>
      <c r="J218" s="53"/>
      <c r="K218" s="54">
        <f>SUM(C218*E218)</f>
        <v>0</v>
      </c>
    </row>
    <row r="219" spans="1:11" ht="12.75">
      <c r="A219" s="104" t="s">
        <v>271</v>
      </c>
      <c r="B219" s="105"/>
      <c r="C219" s="46">
        <v>70.65</v>
      </c>
      <c r="D219" s="52" t="s">
        <v>266</v>
      </c>
      <c r="E219" s="61"/>
      <c r="F219" s="52"/>
      <c r="G219" s="46"/>
      <c r="H219" s="52"/>
      <c r="I219" s="46"/>
      <c r="J219" s="53"/>
      <c r="K219" s="54">
        <f>SUM(C219*E219)</f>
        <v>0</v>
      </c>
    </row>
    <row r="220" spans="1:11" ht="12.75">
      <c r="A220" s="104" t="s">
        <v>340</v>
      </c>
      <c r="B220" s="105"/>
      <c r="C220" s="46">
        <v>1.57</v>
      </c>
      <c r="D220" s="52" t="s">
        <v>259</v>
      </c>
      <c r="E220" s="61"/>
      <c r="F220" s="52"/>
      <c r="G220" s="46"/>
      <c r="H220" s="52"/>
      <c r="I220" s="46"/>
      <c r="J220" s="53"/>
      <c r="K220" s="54">
        <f t="shared" si="7"/>
        <v>0</v>
      </c>
    </row>
    <row r="221" spans="1:11" ht="12.75">
      <c r="A221" s="104" t="s">
        <v>275</v>
      </c>
      <c r="B221" s="105"/>
      <c r="C221" s="46">
        <v>1.02</v>
      </c>
      <c r="D221" s="52" t="s">
        <v>264</v>
      </c>
      <c r="E221" s="61"/>
      <c r="F221" s="52"/>
      <c r="G221" s="46"/>
      <c r="H221" s="52"/>
      <c r="I221" s="46"/>
      <c r="J221" s="53"/>
      <c r="K221" s="54">
        <f>SUM(C221*E221)</f>
        <v>0</v>
      </c>
    </row>
    <row r="222" spans="1:11" ht="12.75">
      <c r="A222" s="104" t="s">
        <v>261</v>
      </c>
      <c r="B222" s="105"/>
      <c r="C222" s="46">
        <v>3.21</v>
      </c>
      <c r="D222" s="52" t="s">
        <v>262</v>
      </c>
      <c r="E222" s="61"/>
      <c r="F222" s="52"/>
      <c r="G222" s="46"/>
      <c r="H222" s="52"/>
      <c r="I222" s="46"/>
      <c r="J222" s="53"/>
      <c r="K222" s="54">
        <f t="shared" si="7"/>
        <v>0</v>
      </c>
    </row>
    <row r="223" spans="1:11" ht="12.75">
      <c r="A223" s="104" t="s">
        <v>273</v>
      </c>
      <c r="B223" s="105"/>
      <c r="C223" s="46">
        <v>7</v>
      </c>
      <c r="D223" s="52" t="s">
        <v>262</v>
      </c>
      <c r="E223" s="61"/>
      <c r="F223" s="52"/>
      <c r="G223" s="46"/>
      <c r="H223" s="52"/>
      <c r="I223" s="46"/>
      <c r="J223" s="53"/>
      <c r="K223" s="54">
        <f>SUM(C223*E223)</f>
        <v>0</v>
      </c>
    </row>
    <row r="224" spans="1:11" ht="12.75">
      <c r="A224" s="104" t="s">
        <v>265</v>
      </c>
      <c r="B224" s="105"/>
      <c r="C224" s="46">
        <v>25</v>
      </c>
      <c r="D224" s="52" t="s">
        <v>266</v>
      </c>
      <c r="E224" s="61"/>
      <c r="F224" s="52"/>
      <c r="G224" s="46"/>
      <c r="H224" s="52"/>
      <c r="I224" s="46"/>
      <c r="J224" s="53"/>
      <c r="K224" s="54">
        <f t="shared" si="7"/>
        <v>0</v>
      </c>
    </row>
    <row r="225" spans="1:11" ht="12.75">
      <c r="A225" s="104" t="s">
        <v>267</v>
      </c>
      <c r="B225" s="105"/>
      <c r="C225" s="46">
        <v>37</v>
      </c>
      <c r="D225" s="52" t="s">
        <v>266</v>
      </c>
      <c r="E225" s="61"/>
      <c r="F225" s="52"/>
      <c r="G225" s="46"/>
      <c r="H225" s="52"/>
      <c r="I225" s="46"/>
      <c r="J225" s="53"/>
      <c r="K225" s="54">
        <f t="shared" si="7"/>
        <v>0</v>
      </c>
    </row>
    <row r="226" spans="1:11" ht="12.75">
      <c r="A226" s="104" t="s">
        <v>268</v>
      </c>
      <c r="B226" s="105"/>
      <c r="C226" s="46">
        <v>95</v>
      </c>
      <c r="D226" s="52" t="s">
        <v>266</v>
      </c>
      <c r="E226" s="61"/>
      <c r="F226" s="52"/>
      <c r="G226" s="46"/>
      <c r="H226" s="52"/>
      <c r="I226" s="46"/>
      <c r="J226" s="53"/>
      <c r="K226" s="54">
        <f t="shared" si="7"/>
        <v>0</v>
      </c>
    </row>
    <row r="227" spans="1:11" ht="12.75">
      <c r="A227" s="87"/>
      <c r="B227" s="2"/>
      <c r="C227" s="2"/>
      <c r="D227" s="2"/>
      <c r="E227" s="2"/>
      <c r="F227" s="2"/>
      <c r="G227" s="2"/>
      <c r="H227" s="2"/>
      <c r="I227" s="2"/>
      <c r="J227" s="2"/>
      <c r="K227" s="4"/>
    </row>
    <row r="228" spans="1:11" ht="12.75">
      <c r="A228" s="97" t="s">
        <v>276</v>
      </c>
      <c r="B228" s="98"/>
      <c r="C228" s="98"/>
      <c r="D228" s="98"/>
      <c r="E228" s="98"/>
      <c r="F228" s="98"/>
      <c r="G228" s="98"/>
      <c r="H228" s="98"/>
      <c r="I228" s="98"/>
      <c r="J228" s="98"/>
      <c r="K228" s="99"/>
    </row>
    <row r="229" spans="1:11" ht="13.5" thickBot="1">
      <c r="A229" s="50" t="s">
        <v>257</v>
      </c>
      <c r="B229" s="51"/>
      <c r="C229" s="48" t="s">
        <v>343</v>
      </c>
      <c r="D229" s="48" t="s">
        <v>258</v>
      </c>
      <c r="E229" s="48" t="s">
        <v>260</v>
      </c>
      <c r="F229" s="48"/>
      <c r="G229" s="48"/>
      <c r="H229" s="48"/>
      <c r="I229" s="48"/>
      <c r="J229" s="48"/>
      <c r="K229" s="49" t="s">
        <v>15</v>
      </c>
    </row>
    <row r="230" spans="1:11" ht="13.5" thickTop="1">
      <c r="A230" s="113" t="s">
        <v>277</v>
      </c>
      <c r="B230" s="114"/>
      <c r="C230" s="29">
        <v>460</v>
      </c>
      <c r="D230" s="30" t="s">
        <v>262</v>
      </c>
      <c r="E230" s="60"/>
      <c r="F230" s="30"/>
      <c r="G230" s="29"/>
      <c r="H230" s="30"/>
      <c r="I230" s="29"/>
      <c r="J230" s="31"/>
      <c r="K230" s="32">
        <f aca="true" t="shared" si="8" ref="K230:K237">SUM(C230*E230)</f>
        <v>0</v>
      </c>
    </row>
    <row r="231" spans="1:11" ht="12.75">
      <c r="A231" s="104" t="s">
        <v>278</v>
      </c>
      <c r="B231" s="105"/>
      <c r="C231" s="46">
        <v>575</v>
      </c>
      <c r="D231" s="52" t="s">
        <v>262</v>
      </c>
      <c r="E231" s="61"/>
      <c r="F231" s="52"/>
      <c r="G231" s="46"/>
      <c r="H231" s="52"/>
      <c r="I231" s="46"/>
      <c r="J231" s="53"/>
      <c r="K231" s="54">
        <f t="shared" si="8"/>
        <v>0</v>
      </c>
    </row>
    <row r="232" spans="1:11" ht="12.75">
      <c r="A232" s="104" t="s">
        <v>279</v>
      </c>
      <c r="B232" s="105"/>
      <c r="C232" s="46"/>
      <c r="D232" s="52" t="s">
        <v>262</v>
      </c>
      <c r="E232" s="61"/>
      <c r="F232" s="52"/>
      <c r="G232" s="46"/>
      <c r="H232" s="52"/>
      <c r="I232" s="46"/>
      <c r="J232" s="53"/>
      <c r="K232" s="54">
        <f t="shared" si="8"/>
        <v>0</v>
      </c>
    </row>
    <row r="233" spans="1:11" ht="12.75">
      <c r="A233" s="104" t="s">
        <v>280</v>
      </c>
      <c r="B233" s="105"/>
      <c r="C233" s="46"/>
      <c r="D233" s="52" t="s">
        <v>262</v>
      </c>
      <c r="E233" s="61"/>
      <c r="F233" s="52"/>
      <c r="G233" s="46"/>
      <c r="H233" s="52"/>
      <c r="I233" s="46"/>
      <c r="J233" s="53"/>
      <c r="K233" s="54">
        <f t="shared" si="8"/>
        <v>0</v>
      </c>
    </row>
    <row r="234" spans="1:11" ht="12.75">
      <c r="A234" s="104" t="s">
        <v>281</v>
      </c>
      <c r="B234" s="105"/>
      <c r="C234" s="46"/>
      <c r="D234" s="52" t="s">
        <v>262</v>
      </c>
      <c r="E234" s="61"/>
      <c r="F234" s="52"/>
      <c r="G234" s="46"/>
      <c r="H234" s="52"/>
      <c r="I234" s="46"/>
      <c r="J234" s="53"/>
      <c r="K234" s="54">
        <f t="shared" si="8"/>
        <v>0</v>
      </c>
    </row>
    <row r="235" spans="1:11" ht="12.75">
      <c r="A235" s="104" t="s">
        <v>282</v>
      </c>
      <c r="B235" s="105"/>
      <c r="C235" s="46">
        <v>3.62</v>
      </c>
      <c r="D235" s="52" t="s">
        <v>283</v>
      </c>
      <c r="E235" s="61"/>
      <c r="F235" s="52"/>
      <c r="G235" s="46"/>
      <c r="H235" s="52"/>
      <c r="I235" s="46"/>
      <c r="J235" s="53"/>
      <c r="K235" s="54">
        <f t="shared" si="8"/>
        <v>0</v>
      </c>
    </row>
    <row r="236" spans="1:11" ht="12.75">
      <c r="A236" s="104" t="s">
        <v>284</v>
      </c>
      <c r="B236" s="105"/>
      <c r="C236" s="46">
        <v>2000</v>
      </c>
      <c r="D236" s="52" t="s">
        <v>274</v>
      </c>
      <c r="E236" s="61"/>
      <c r="F236" s="52"/>
      <c r="G236" s="46"/>
      <c r="H236" s="52"/>
      <c r="I236" s="46"/>
      <c r="J236" s="53"/>
      <c r="K236" s="54">
        <f t="shared" si="8"/>
        <v>0</v>
      </c>
    </row>
    <row r="237" spans="1:11" ht="12.75">
      <c r="A237" s="104" t="s">
        <v>285</v>
      </c>
      <c r="B237" s="105"/>
      <c r="C237" s="46">
        <v>4500</v>
      </c>
      <c r="D237" s="52" t="s">
        <v>274</v>
      </c>
      <c r="E237" s="61"/>
      <c r="F237" s="52"/>
      <c r="G237" s="46"/>
      <c r="H237" s="52"/>
      <c r="I237" s="46"/>
      <c r="J237" s="53"/>
      <c r="K237" s="54">
        <f t="shared" si="8"/>
        <v>0</v>
      </c>
    </row>
    <row r="238" spans="1:11" ht="12.75">
      <c r="A238" s="57"/>
      <c r="B238" s="58"/>
      <c r="C238" s="56"/>
      <c r="D238" s="55"/>
      <c r="E238" s="66"/>
      <c r="F238" s="55"/>
      <c r="G238" s="56"/>
      <c r="H238" s="55"/>
      <c r="I238" s="56"/>
      <c r="J238" s="55"/>
      <c r="K238" s="67"/>
    </row>
    <row r="239" spans="1:11" ht="12.75">
      <c r="A239" s="97" t="s">
        <v>338</v>
      </c>
      <c r="B239" s="98"/>
      <c r="C239" s="98"/>
      <c r="D239" s="98"/>
      <c r="E239" s="98"/>
      <c r="F239" s="98"/>
      <c r="G239" s="98"/>
      <c r="H239" s="98"/>
      <c r="I239" s="98"/>
      <c r="J239" s="98"/>
      <c r="K239" s="99"/>
    </row>
    <row r="240" spans="1:11" ht="13.5" thickBot="1">
      <c r="A240" s="50" t="s">
        <v>302</v>
      </c>
      <c r="B240" s="51"/>
      <c r="C240" s="48" t="s">
        <v>326</v>
      </c>
      <c r="D240" s="48" t="s">
        <v>258</v>
      </c>
      <c r="E240" s="48" t="s">
        <v>260</v>
      </c>
      <c r="F240" s="48"/>
      <c r="G240" s="48"/>
      <c r="H240" s="48"/>
      <c r="I240" s="48"/>
      <c r="J240" s="48"/>
      <c r="K240" s="49" t="s">
        <v>15</v>
      </c>
    </row>
    <row r="241" spans="1:11" ht="13.5" thickTop="1">
      <c r="A241" s="113"/>
      <c r="B241" s="114"/>
      <c r="C241" s="29"/>
      <c r="D241" s="30"/>
      <c r="E241" s="29"/>
      <c r="F241" s="30"/>
      <c r="G241" s="29"/>
      <c r="H241" s="30"/>
      <c r="I241" s="29"/>
      <c r="J241" s="31"/>
      <c r="K241" s="32">
        <f>SUM(C241*E241)</f>
        <v>0</v>
      </c>
    </row>
    <row r="242" spans="1:11" ht="12.75">
      <c r="A242" s="104"/>
      <c r="B242" s="105"/>
      <c r="C242" s="46"/>
      <c r="D242" s="52"/>
      <c r="E242" s="46"/>
      <c r="F242" s="52"/>
      <c r="G242" s="46"/>
      <c r="H242" s="52"/>
      <c r="I242" s="46"/>
      <c r="J242" s="53"/>
      <c r="K242" s="54">
        <f>SUM(C242*E242)</f>
        <v>0</v>
      </c>
    </row>
    <row r="243" spans="1:11" ht="12.75">
      <c r="A243" s="104"/>
      <c r="B243" s="105"/>
      <c r="C243" s="46"/>
      <c r="D243" s="52"/>
      <c r="E243" s="46"/>
      <c r="F243" s="52"/>
      <c r="G243" s="46"/>
      <c r="H243" s="52"/>
      <c r="I243" s="46"/>
      <c r="J243" s="53"/>
      <c r="K243" s="54">
        <f>SUM(C243*E243)</f>
        <v>0</v>
      </c>
    </row>
    <row r="244" spans="1:11" ht="12.75">
      <c r="A244" s="83"/>
      <c r="B244" s="84"/>
      <c r="C244" s="85"/>
      <c r="D244" s="86"/>
      <c r="E244" s="85"/>
      <c r="F244" s="86"/>
      <c r="G244" s="85"/>
      <c r="H244" s="106" t="s">
        <v>335</v>
      </c>
      <c r="I244" s="107"/>
      <c r="J244" s="102">
        <f>SUM(K215:K243)</f>
        <v>0</v>
      </c>
      <c r="K244" s="103"/>
    </row>
    <row r="245" spans="1:11" ht="12.75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</row>
    <row r="246" spans="6:11" ht="15.75" thickBot="1">
      <c r="F246" s="112" t="s">
        <v>333</v>
      </c>
      <c r="G246" s="112"/>
      <c r="H246" s="112"/>
      <c r="I246" s="112"/>
      <c r="J246" s="110">
        <f>SUM(J37+J83+J128+J161+J189+J212+J244)</f>
        <v>0</v>
      </c>
      <c r="K246" s="111"/>
    </row>
    <row r="247" spans="5:11" ht="15.75" thickBot="1">
      <c r="E247" s="112" t="s">
        <v>348</v>
      </c>
      <c r="F247" s="112"/>
      <c r="G247" s="112"/>
      <c r="H247" s="112"/>
      <c r="I247" s="112"/>
      <c r="J247" s="110">
        <f>SUM(0.25*J246)</f>
        <v>0</v>
      </c>
      <c r="K247" s="111"/>
    </row>
    <row r="248" spans="9:11" ht="16.5" thickBot="1">
      <c r="I248" s="69" t="s">
        <v>334</v>
      </c>
      <c r="J248" s="108">
        <f>SUM(J247+J246)</f>
        <v>0</v>
      </c>
      <c r="K248" s="109"/>
    </row>
  </sheetData>
  <sheetProtection/>
  <mergeCells count="95">
    <mergeCell ref="A215:B215"/>
    <mergeCell ref="A211:B211"/>
    <mergeCell ref="A201:B201"/>
    <mergeCell ref="A183:B183"/>
    <mergeCell ref="A184:B184"/>
    <mergeCell ref="A185:B185"/>
    <mergeCell ref="A186:B186"/>
    <mergeCell ref="A213:K213"/>
    <mergeCell ref="J212:K212"/>
    <mergeCell ref="A199:B199"/>
    <mergeCell ref="A241:B241"/>
    <mergeCell ref="A239:K239"/>
    <mergeCell ref="A216:B216"/>
    <mergeCell ref="A242:B242"/>
    <mergeCell ref="A243:B243"/>
    <mergeCell ref="H244:I244"/>
    <mergeCell ref="A230:B230"/>
    <mergeCell ref="A233:B233"/>
    <mergeCell ref="A234:B234"/>
    <mergeCell ref="J248:K248"/>
    <mergeCell ref="J246:K246"/>
    <mergeCell ref="J247:K247"/>
    <mergeCell ref="F246:I246"/>
    <mergeCell ref="E247:I247"/>
    <mergeCell ref="J244:K244"/>
    <mergeCell ref="H212:I212"/>
    <mergeCell ref="A205:B205"/>
    <mergeCell ref="A206:B206"/>
    <mergeCell ref="A207:B207"/>
    <mergeCell ref="A208:B208"/>
    <mergeCell ref="A209:B209"/>
    <mergeCell ref="A170:B170"/>
    <mergeCell ref="A174:B174"/>
    <mergeCell ref="A194:B194"/>
    <mergeCell ref="A195:B195"/>
    <mergeCell ref="A181:K181"/>
    <mergeCell ref="A187:B187"/>
    <mergeCell ref="H189:I189"/>
    <mergeCell ref="J189:K189"/>
    <mergeCell ref="A190:K190"/>
    <mergeCell ref="A176:B176"/>
    <mergeCell ref="A171:B171"/>
    <mergeCell ref="A172:B172"/>
    <mergeCell ref="A173:B173"/>
    <mergeCell ref="A179:B179"/>
    <mergeCell ref="A175:B175"/>
    <mergeCell ref="A188:B188"/>
    <mergeCell ref="A177:B177"/>
    <mergeCell ref="A228:K228"/>
    <mergeCell ref="A196:B196"/>
    <mergeCell ref="A197:B197"/>
    <mergeCell ref="A193:B193"/>
    <mergeCell ref="A204:B204"/>
    <mergeCell ref="A200:B200"/>
    <mergeCell ref="A198:B198"/>
    <mergeCell ref="A202:B202"/>
    <mergeCell ref="A203:B203"/>
    <mergeCell ref="A210:B210"/>
    <mergeCell ref="A166:B166"/>
    <mergeCell ref="A232:B232"/>
    <mergeCell ref="A220:B220"/>
    <mergeCell ref="A222:B222"/>
    <mergeCell ref="A192:B192"/>
    <mergeCell ref="A167:B167"/>
    <mergeCell ref="A168:B168"/>
    <mergeCell ref="A221:B221"/>
    <mergeCell ref="A217:B217"/>
    <mergeCell ref="A178:B178"/>
    <mergeCell ref="A219:B219"/>
    <mergeCell ref="A218:B218"/>
    <mergeCell ref="A235:B235"/>
    <mergeCell ref="A236:B236"/>
    <mergeCell ref="A237:B237"/>
    <mergeCell ref="A223:B223"/>
    <mergeCell ref="A224:B224"/>
    <mergeCell ref="A225:B225"/>
    <mergeCell ref="A226:B226"/>
    <mergeCell ref="A231:B231"/>
    <mergeCell ref="A162:K162"/>
    <mergeCell ref="A169:B169"/>
    <mergeCell ref="H161:I161"/>
    <mergeCell ref="J161:K161"/>
    <mergeCell ref="J37:K37"/>
    <mergeCell ref="H37:I37"/>
    <mergeCell ref="H83:I83"/>
    <mergeCell ref="J83:K83"/>
    <mergeCell ref="A164:B164"/>
    <mergeCell ref="A165:B165"/>
    <mergeCell ref="A7:B7"/>
    <mergeCell ref="A16:K16"/>
    <mergeCell ref="A9:K9"/>
    <mergeCell ref="H128:I128"/>
    <mergeCell ref="J128:K128"/>
    <mergeCell ref="A5:K5"/>
    <mergeCell ref="A6:K6"/>
  </mergeCells>
  <hyperlinks>
    <hyperlink ref="A7" r:id="rId1" display="www.sammamish.us"/>
  </hyperlinks>
  <printOptions/>
  <pageMargins left="0.75" right="0.75" top="0.5" bottom="0.5" header="0.5" footer="0.25"/>
  <pageSetup horizontalDpi="300" verticalDpi="300" orientation="landscape" r:id="rId3"/>
  <headerFooter alignWithMargins="0">
    <oddFooter>&amp;C&amp;"Arial,Bold Italic"Critical Areas Bond Quantity Worksheet&amp;RPage &amp;P     May 26, 2005</oddFooter>
  </headerFooter>
  <rowBreaks count="6" manualBreakCount="6">
    <brk id="41" max="255" man="1"/>
    <brk id="83" max="255" man="1"/>
    <brk id="128" max="255" man="1"/>
    <brk id="161" max="255" man="1"/>
    <brk id="189" max="255" man="1"/>
    <brk id="212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Water Shed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Kellye Hilde</dc:creator>
  <cp:keywords/>
  <dc:description/>
  <cp:lastModifiedBy>Kellye Hilde</cp:lastModifiedBy>
  <cp:lastPrinted>2017-08-16T18:04:37Z</cp:lastPrinted>
  <dcterms:created xsi:type="dcterms:W3CDTF">2000-11-13T22:58:12Z</dcterms:created>
  <dcterms:modified xsi:type="dcterms:W3CDTF">2017-08-16T18:05:31Z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